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56" windowWidth="15480" windowHeight="9120" activeTab="2"/>
  </bookViews>
  <sheets>
    <sheet name="開催要領" sheetId="1" r:id="rId1"/>
    <sheet name="ブロック割り" sheetId="2" r:id="rId2"/>
    <sheet name="決勝トーナメント" sheetId="3" r:id="rId3"/>
    <sheet name="試合日程" sheetId="4" r:id="rId4"/>
    <sheet name="報道" sheetId="5" r:id="rId5"/>
  </sheets>
  <definedNames>
    <definedName name="_xlnm.Print_Area" localSheetId="4">'報道'!$A$1:$O$269</definedName>
  </definedNames>
  <calcPr fullCalcOnLoad="1"/>
</workbook>
</file>

<file path=xl/sharedStrings.xml><?xml version="1.0" encoding="utf-8"?>
<sst xmlns="http://schemas.openxmlformats.org/spreadsheetml/2006/main" count="870" uniqueCount="368">
  <si>
    <t>順位</t>
  </si>
  <si>
    <t>勝点</t>
  </si>
  <si>
    <t>得点</t>
  </si>
  <si>
    <t>失点</t>
  </si>
  <si>
    <t>得失差</t>
  </si>
  <si>
    <t>Ｈブロック</t>
  </si>
  <si>
    <t>Ｇブロック</t>
  </si>
  <si>
    <t>Ｆブロック</t>
  </si>
  <si>
    <t>Ｅブロック</t>
  </si>
  <si>
    <t>Ｄブロック</t>
  </si>
  <si>
    <t>Ｃブロック</t>
  </si>
  <si>
    <t>Ｂブロック</t>
  </si>
  <si>
    <t>Ａブロック</t>
  </si>
  <si>
    <t>A1</t>
  </si>
  <si>
    <t>H2</t>
  </si>
  <si>
    <t>B1</t>
  </si>
  <si>
    <t>G2</t>
  </si>
  <si>
    <t>C1</t>
  </si>
  <si>
    <t>F2</t>
  </si>
  <si>
    <t>D1</t>
  </si>
  <si>
    <t>E2</t>
  </si>
  <si>
    <t>E1</t>
  </si>
  <si>
    <t>D2</t>
  </si>
  <si>
    <t>F1</t>
  </si>
  <si>
    <t>C2</t>
  </si>
  <si>
    <t>G1</t>
  </si>
  <si>
    <t>B2</t>
  </si>
  <si>
    <t>H1</t>
  </si>
  <si>
    <t>A2</t>
  </si>
  <si>
    <t>立山杯</t>
  </si>
  <si>
    <t>３位トーナメント</t>
  </si>
  <si>
    <t>４位トーナメント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</si>
  <si>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</si>
  <si>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</si>
  <si>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</si>
  <si>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</si>
  <si>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</si>
  <si>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</si>
  <si>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</si>
  <si>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</si>
  <si>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</si>
  <si>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</si>
  <si>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</si>
  <si>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</si>
  <si>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</si>
  <si>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</si>
  <si>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</si>
  <si>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</si>
  <si>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富山</t>
  </si>
  <si>
    <t>月日</t>
  </si>
  <si>
    <t>時間</t>
  </si>
  <si>
    <t>Ａコート</t>
  </si>
  <si>
    <t>主審</t>
  </si>
  <si>
    <t>Ｅコート</t>
  </si>
  <si>
    <t>Ｆコート</t>
  </si>
  <si>
    <t>Ｇコート</t>
  </si>
  <si>
    <t>8／14</t>
  </si>
  <si>
    <t>フレンドリー</t>
  </si>
  <si>
    <t>8／15</t>
  </si>
  <si>
    <t>Ａ　１</t>
  </si>
  <si>
    <t>Ｈ　２</t>
  </si>
  <si>
    <t>Ｂ　１</t>
  </si>
  <si>
    <t>Ｇ　２</t>
  </si>
  <si>
    <t>Ｃ　１</t>
  </si>
  <si>
    <t>Ｆ　２</t>
  </si>
  <si>
    <t>Ｄ　１</t>
  </si>
  <si>
    <t>Ｅ　２</t>
  </si>
  <si>
    <t>Ａ　３</t>
  </si>
  <si>
    <t>Ｅ　３</t>
  </si>
  <si>
    <t>Ｂ　３</t>
  </si>
  <si>
    <t>Ｆ　３</t>
  </si>
  <si>
    <t>Ｅ　１</t>
  </si>
  <si>
    <t>Ｄ　２</t>
  </si>
  <si>
    <t>Ｆ　１</t>
  </si>
  <si>
    <t>Ｃ　２</t>
  </si>
  <si>
    <t>Ｇ　１</t>
  </si>
  <si>
    <t>Ｂ　２</t>
  </si>
  <si>
    <t>Ｈ　１</t>
  </si>
  <si>
    <t>Ａ　２</t>
  </si>
  <si>
    <t>Ｃ　３</t>
  </si>
  <si>
    <t>Ｇ　３</t>
  </si>
  <si>
    <t>Ｄ　３</t>
  </si>
  <si>
    <t>Ｈ　３</t>
  </si>
  <si>
    <t>Ａ　４</t>
  </si>
  <si>
    <t>Ｅ　４</t>
  </si>
  <si>
    <t>Ｂ　４</t>
  </si>
  <si>
    <t>Ｆ　４</t>
  </si>
  <si>
    <t>Ｃ　４</t>
  </si>
  <si>
    <t>Ｇ　４</t>
  </si>
  <si>
    <t>Ｄ　４</t>
  </si>
  <si>
    <t>Ｈ　４</t>
  </si>
  <si>
    <t>8／16</t>
  </si>
  <si>
    <t>フレンドリー(8:30)</t>
  </si>
  <si>
    <t>友の会</t>
  </si>
  <si>
    <t>フレンドリー(9:10)</t>
  </si>
  <si>
    <t>－</t>
  </si>
  <si>
    <t>－</t>
  </si>
  <si>
    <t>Ｄコート</t>
  </si>
  <si>
    <t>趣旨</t>
  </si>
  <si>
    <t>全国から優秀な少年サッカーチームを富山に招き競技を通じて少年サッカーのレベル向上を図るとともに友情の交歓を図る。</t>
  </si>
  <si>
    <t>主催</t>
  </si>
  <si>
    <t>富山サッカー友の会、富山県サッカー協会、</t>
  </si>
  <si>
    <t>北日本放送株式会社、北日本新聞社</t>
  </si>
  <si>
    <t>後援</t>
  </si>
  <si>
    <t>期日</t>
  </si>
  <si>
    <t>場所</t>
  </si>
  <si>
    <t>参加チーム</t>
  </si>
  <si>
    <t>競技規定</t>
  </si>
  <si>
    <t>１）</t>
  </si>
  <si>
    <t>日本サッカー協会競技規則に準ずる。</t>
  </si>
  <si>
    <t>２）</t>
  </si>
  <si>
    <t>試合登録選手は１８名までとし、５回まで交代できる。</t>
  </si>
  <si>
    <t>３）</t>
  </si>
  <si>
    <t>試合時間は４０分、ハーフタイム５分とする。</t>
  </si>
  <si>
    <t>４）</t>
  </si>
  <si>
    <t>試合球は４号手縫い球とする。</t>
  </si>
  <si>
    <t>５）</t>
  </si>
  <si>
    <t>順位決定</t>
  </si>
  <si>
    <t>３２チームを８ブロックに分け、各ブロックごとにリーグ戦を行う。</t>
  </si>
  <si>
    <t>各ブロックの１位・２位により決勝トーナメントを、各ブロック３位チームにより３位トーナメントを、各ブロック４位チームにより４位トーナメントを行う。</t>
  </si>
  <si>
    <t>リーグ戦は、各ブロックごとに勝点（勝ち３点、引き分け１点、負け０点）により順位を決める。ただし、勝ち点が同じ時は、（イ、得失点差　ロ、多得点　ハ、当該チーム同士の勝敗　ニ、抽選）により順位を決定する。</t>
  </si>
  <si>
    <t>トーナメントで勝敗が決定しないときは、延長を行うことなくＰＫによる。</t>
  </si>
  <si>
    <t>優勝戦のみ、10分間の延長を行い勝敗が決しないときは、同位優勝とする。</t>
  </si>
  <si>
    <t>その他</t>
  </si>
  <si>
    <t>大会期間中の傷害事故については、本部で応急処置を行うが、その後の処置については、責任を負わない。</t>
  </si>
  <si>
    <t>参加全選手は、各チームの責任においてスポーツ傷害保険に加入していること。</t>
  </si>
  <si>
    <t>気象状況により飲水タイムをもうける。（前後半１回）</t>
  </si>
  <si>
    <t>式　次　第</t>
  </si>
  <si>
    <t>１　開式通告</t>
  </si>
  <si>
    <t>２　選手入場</t>
  </si>
  <si>
    <t>２　成績発表</t>
  </si>
  <si>
    <t>３　立山杯返還</t>
  </si>
  <si>
    <t>３　立山杯授与</t>
  </si>
  <si>
    <t>４　大会長あいさつ</t>
  </si>
  <si>
    <t>４　大会講評</t>
  </si>
  <si>
    <t>５　来賓あいさつ</t>
  </si>
  <si>
    <t>５　閉会宣言</t>
  </si>
  <si>
    <t>６　競技上の注意</t>
  </si>
  <si>
    <t>６　選手退場</t>
  </si>
  <si>
    <t>７　選手宣誓</t>
  </si>
  <si>
    <t>８　閉式通告</t>
  </si>
  <si>
    <t>９　選手退場</t>
  </si>
  <si>
    <t>大　会　日　程</t>
  </si>
  <si>
    <t>前日受付　山野スポーツセンター</t>
  </si>
  <si>
    <t>当日受付　本部テント</t>
  </si>
  <si>
    <t>開会式</t>
  </si>
  <si>
    <t>指導者会議</t>
  </si>
  <si>
    <t>予選リーグ</t>
  </si>
  <si>
    <t>試合終了</t>
  </si>
  <si>
    <t>予選終了</t>
  </si>
  <si>
    <t>決勝トーナメント　順位トーナメント</t>
  </si>
  <si>
    <t>フレンドリーマッチ</t>
  </si>
  <si>
    <t>準決勝</t>
  </si>
  <si>
    <t>閉会式</t>
  </si>
  <si>
    <t>M76まで使用</t>
  </si>
  <si>
    <t>worktorule.html</t>
  </si>
  <si>
    <t>富山県教育委員会、富山市</t>
  </si>
  <si>
    <t>富山市殿様林グランド</t>
  </si>
  <si>
    <t>少年用ゴールを使用する。</t>
  </si>
  <si>
    <t>国立立山少年自然の家</t>
  </si>
  <si>
    <t>※１３日の宿泊については希望チームのみとしますが、開会式には全チーム参加してください</t>
  </si>
  <si>
    <t>第２６回　立山杯北日本招待少年サッカー大会　開催要項</t>
  </si>
  <si>
    <t>平成１８年８月１４日（月）～１６日（水）</t>
  </si>
  <si>
    <t>全日本少年サッカー大会富山県大会優勝チーム</t>
  </si>
  <si>
    <t>全国の各地の招待チーム　　1９チーム　　　合計３２チーム</t>
  </si>
  <si>
    <t>県内の地区選抜チーム　 　　１２チーム</t>
  </si>
  <si>
    <t>指導者懇親会　白樺ハイツ</t>
  </si>
  <si>
    <t>第２６回立山杯北日本招待少年サッカー富山大会</t>
  </si>
  <si>
    <t>第２６回立山杯北日本招待少年サッカー富山大会予選ブロック</t>
  </si>
  <si>
    <t>アルチ富山</t>
  </si>
  <si>
    <t>新潟</t>
  </si>
  <si>
    <t>芳川北</t>
  </si>
  <si>
    <t>静岡</t>
  </si>
  <si>
    <t>富山西部</t>
  </si>
  <si>
    <t>射水</t>
  </si>
  <si>
    <t>川越ひまわり</t>
  </si>
  <si>
    <t>埼玉</t>
  </si>
  <si>
    <t>北信北</t>
  </si>
  <si>
    <t>長野</t>
  </si>
  <si>
    <t>砺波</t>
  </si>
  <si>
    <t>高岡北部</t>
  </si>
  <si>
    <t>平井ＪＦＣ</t>
  </si>
  <si>
    <t>群馬</t>
  </si>
  <si>
    <t>奈良市</t>
  </si>
  <si>
    <t>奈良</t>
  </si>
  <si>
    <t>富山南部</t>
  </si>
  <si>
    <t>松本トレセン</t>
  </si>
  <si>
    <t>坂井トレセン</t>
  </si>
  <si>
    <t>福井</t>
  </si>
  <si>
    <t>名古屋ＦＣ</t>
  </si>
  <si>
    <t>愛知</t>
  </si>
  <si>
    <t>上婦負</t>
  </si>
  <si>
    <t>高岡南部</t>
  </si>
  <si>
    <t>岐阜トレセン</t>
  </si>
  <si>
    <t>岐阜</t>
  </si>
  <si>
    <t>金沢南</t>
  </si>
  <si>
    <t>石川</t>
  </si>
  <si>
    <t>魚津</t>
  </si>
  <si>
    <t>千葉</t>
  </si>
  <si>
    <t>湖西トレセン</t>
  </si>
  <si>
    <t>滋賀</t>
  </si>
  <si>
    <t>三重県トレセン</t>
  </si>
  <si>
    <t>三重</t>
  </si>
  <si>
    <t>滑川中新川</t>
  </si>
  <si>
    <t>ＥＸＥ９０</t>
  </si>
  <si>
    <t>大阪</t>
  </si>
  <si>
    <t>新潟イレブン</t>
  </si>
  <si>
    <t>廿日市</t>
  </si>
  <si>
    <t>広島</t>
  </si>
  <si>
    <t>アバンツァーレ仙台</t>
  </si>
  <si>
    <t>宮城</t>
  </si>
  <si>
    <t>東海スポーツ</t>
  </si>
  <si>
    <t>黒部下新川</t>
  </si>
  <si>
    <t>※　ＡＣＤコートは本部、ＥＦＧは副本部で試合運営を行います。　　　※　決勝トーナメントは３級以上の有資格者を割当して下さい。　　※　フレンドリーマッチは１５分ハーフでレフリーは当事者で行ってください。</t>
  </si>
  <si>
    <t>富山中部</t>
  </si>
  <si>
    <t>フレンドリー(11:00)</t>
  </si>
  <si>
    <t>決勝戦（テレビ録画中継）</t>
  </si>
  <si>
    <t>開会式　８月１４日（月）午前９時</t>
  </si>
  <si>
    <t>閉会式　８月１６日（水）午後１時３０分</t>
  </si>
  <si>
    <t>決　勝　戦（Ｃコート）</t>
  </si>
  <si>
    <t>Ｂコート</t>
  </si>
  <si>
    <t>第２６回立山杯北日本招待少年サッカー富山大会決勝トーナメント</t>
  </si>
  <si>
    <t>ヴィヴァイオ船橋</t>
  </si>
  <si>
    <t>富山北部</t>
  </si>
  <si>
    <t>フレンドリー(9:50)</t>
  </si>
  <si>
    <t>フレンドリー(10:30)</t>
  </si>
  <si>
    <t>フレンドリー(11:10)</t>
  </si>
  <si>
    <t>報道各社　御中</t>
  </si>
  <si>
    <t>第１日目　結果報告</t>
  </si>
  <si>
    <t>於　大山町殿様林グランド</t>
  </si>
  <si>
    <t>富山サッカー友の会</t>
  </si>
  <si>
    <t>於　富山市殿様林グランド</t>
  </si>
  <si>
    <t>日時　平成１６年８月１４日（土）</t>
  </si>
  <si>
    <t>決勝トーナメント</t>
  </si>
  <si>
    <t>１回戦</t>
  </si>
  <si>
    <t>－</t>
  </si>
  <si>
    <t>Ａブロック１位</t>
  </si>
  <si>
    <t>Ｈブロック２位</t>
  </si>
  <si>
    <t>Ａブロック３位</t>
  </si>
  <si>
    <t>Ｅブロック３位</t>
  </si>
  <si>
    <t>第４試合</t>
  </si>
  <si>
    <t>Ｂブロック１位</t>
  </si>
  <si>
    <t>Ｇブロック２位</t>
  </si>
  <si>
    <t>Ｂブロック３位</t>
  </si>
  <si>
    <t>Ｆブロック３位</t>
  </si>
  <si>
    <t>Ｃブロック１位</t>
  </si>
  <si>
    <t>Ｆブロック２位</t>
  </si>
  <si>
    <t>Ｃブロック３位</t>
  </si>
  <si>
    <t>Ｇブロック３位</t>
  </si>
  <si>
    <t>Ｄブロック１位</t>
  </si>
  <si>
    <t>Ｅブロック２位</t>
  </si>
  <si>
    <t>Ｄブロック３位</t>
  </si>
  <si>
    <t>Ｈブロック３位</t>
  </si>
  <si>
    <t>準決勝</t>
  </si>
  <si>
    <t>－</t>
  </si>
  <si>
    <t>Ｅブロック１位</t>
  </si>
  <si>
    <t>Ｄブロック２位</t>
  </si>
  <si>
    <t>１６の勝者</t>
  </si>
  <si>
    <t>－</t>
  </si>
  <si>
    <t>１７の勝者</t>
  </si>
  <si>
    <t>Ｆブロック１位</t>
  </si>
  <si>
    <t>Ｃブロック２位</t>
  </si>
  <si>
    <t>１８の勝者</t>
  </si>
  <si>
    <t>１９の勝者</t>
  </si>
  <si>
    <t>Ｇブロック１位</t>
  </si>
  <si>
    <t>Ｂブロック２位</t>
  </si>
  <si>
    <t>Ｈブロック１位</t>
  </si>
  <si>
    <t>Ａブロック２位</t>
  </si>
  <si>
    <t>Ａブロック４位</t>
  </si>
  <si>
    <t>Ｅブロック４位</t>
  </si>
  <si>
    <t>２回戦</t>
  </si>
  <si>
    <t>Ｂブロック４位</t>
  </si>
  <si>
    <t>Ｆブロック４位</t>
  </si>
  <si>
    <t>１の勝者</t>
  </si>
  <si>
    <t>２の勝者</t>
  </si>
  <si>
    <t>　</t>
  </si>
  <si>
    <t>Ｃブロック４位</t>
  </si>
  <si>
    <t>Ｇブロック４位</t>
  </si>
  <si>
    <t>３の勝者</t>
  </si>
  <si>
    <t>４の勝者</t>
  </si>
  <si>
    <t>Ｄブロック４位</t>
  </si>
  <si>
    <t>Ｈブロック４位</t>
  </si>
  <si>
    <t>５の勝者</t>
  </si>
  <si>
    <t>６の勝者</t>
  </si>
  <si>
    <t>２３の勝者</t>
  </si>
  <si>
    <t>２４の勝者</t>
  </si>
  <si>
    <t>７の勝者</t>
  </si>
  <si>
    <t>８の勝者</t>
  </si>
  <si>
    <t>２５の勝者</t>
  </si>
  <si>
    <t>２６の勝者</t>
  </si>
  <si>
    <t>０９０－４３２９－５７３４</t>
  </si>
  <si>
    <t>第３日目　結果報告</t>
  </si>
  <si>
    <t>決勝戦</t>
  </si>
  <si>
    <t>－</t>
  </si>
  <si>
    <t>優勝</t>
  </si>
  <si>
    <t>３位</t>
  </si>
  <si>
    <t>３位トーナメント優勝</t>
  </si>
  <si>
    <t>４位トーナメント優勝</t>
  </si>
  <si>
    <t>Ａブロック</t>
  </si>
  <si>
    <t>Ｃブロック</t>
  </si>
  <si>
    <t>－</t>
  </si>
  <si>
    <t>Bブロック</t>
  </si>
  <si>
    <t>Ｄブロック</t>
  </si>
  <si>
    <t>Ｅブロック</t>
  </si>
  <si>
    <t>Ｇブロック</t>
  </si>
  <si>
    <t>Ｆブロック</t>
  </si>
  <si>
    <t>Ｈブロック</t>
  </si>
  <si>
    <t>第２日目　結果報告</t>
  </si>
  <si>
    <t>Ｂブロック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</si>
  <si>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</si>
  <si>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</si>
  <si>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</si>
  <si>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</si>
  <si>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</si>
  <si>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</si>
  <si>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</si>
  <si>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ＰＫ</t>
  </si>
  <si>
    <t>PK</t>
  </si>
  <si>
    <t>第２６回　立山杯　北日本招待少年サッカー富山大会</t>
  </si>
  <si>
    <t>日時　平成１８年８月１４日（月）</t>
  </si>
  <si>
    <t>富山サッカー友の会　山崎　範男</t>
  </si>
  <si>
    <t>第２６回　立山杯　北日本招待少年サッカー富山大会</t>
  </si>
  <si>
    <t>日時　平成１８年８月１６日（水）</t>
  </si>
  <si>
    <t>マンデ－国府</t>
  </si>
  <si>
    <t>-</t>
  </si>
  <si>
    <t>日時　平成１８年８月１５日（火）</t>
  </si>
  <si>
    <t>１位富山西部（富山）　２位アルチ富山（富山）　３位芳川北（静岡）　４位マンデー国府（新潟）</t>
  </si>
  <si>
    <t>１位金沢南（石川）　２位岐阜トレセン（岐阜）　３位魚津（富山）　４位高岡南部（富山）</t>
  </si>
  <si>
    <t>１位川越ひまわり（埼玉）　２位砺波（富山）　３位北信北（長野）　４位射水（富山）</t>
  </si>
  <si>
    <t>１位奈良市選抜（奈良）　２位平井ＪＦＣ（群馬）　３位富山南部（富山）　４位高岡北部（富山）</t>
  </si>
  <si>
    <t>１位湖西トレセン（滋賀）　２位三重県トレセン（三重）　３位富山中部（富山）　４位滑川中新川（富山）</t>
  </si>
  <si>
    <t>１位富山北部（富山）　２位ヴィヴァイオ船橋（千葉）　３位ＥＸＥ９０（大阪）　４位新潟イレブン（新潟）</t>
  </si>
  <si>
    <t>砺波選抜</t>
  </si>
  <si>
    <t>奈良市選抜</t>
  </si>
  <si>
    <t>平井Ｊ　ＦＣ</t>
  </si>
  <si>
    <t>芳川北</t>
  </si>
  <si>
    <t>マンデー国府</t>
  </si>
  <si>
    <t>北信北</t>
  </si>
  <si>
    <t>射水選抜</t>
  </si>
  <si>
    <t>魚津選抜</t>
  </si>
  <si>
    <t>ＥＸＥ９０</t>
  </si>
  <si>
    <t>１位アバンツァーレ仙台（宮城）　２位黒部下新川（富山）　３位東海スポーツ（愛知）　４位廿日市（広島）</t>
  </si>
  <si>
    <t>１位上婦負（富山）　２位名古屋ＦＣ（愛知）　３位坂井トレセン（福井）　４位松本トレセン（長野）</t>
  </si>
  <si>
    <t>ｱﾊﾞﾝﾂｧｰﾚ</t>
  </si>
  <si>
    <t>アバンツァーレ</t>
  </si>
  <si>
    <t>ＥＸＥ９０</t>
  </si>
  <si>
    <t>ＰＫ</t>
  </si>
  <si>
    <t>PK</t>
  </si>
  <si>
    <t>2-4</t>
  </si>
  <si>
    <t>PK</t>
  </si>
  <si>
    <t>4-1</t>
  </si>
  <si>
    <r>
      <t>P</t>
    </r>
    <r>
      <rPr>
        <sz val="11"/>
        <rFont val="ＭＳ Ｐゴシック"/>
        <family val="3"/>
      </rPr>
      <t>K</t>
    </r>
  </si>
  <si>
    <t>1-2</t>
  </si>
  <si>
    <t>4-3</t>
  </si>
  <si>
    <t>－</t>
  </si>
  <si>
    <t>5-4</t>
  </si>
  <si>
    <t>2-4</t>
  </si>
  <si>
    <t>富山南部選抜（富山）</t>
  </si>
  <si>
    <t>松本トレセン（長野）</t>
  </si>
  <si>
    <t>黒部下新川選抜（富山）</t>
  </si>
  <si>
    <t>富山北部選抜（富山）</t>
  </si>
  <si>
    <r>
      <t>P</t>
    </r>
    <r>
      <rPr>
        <sz val="11"/>
        <rFont val="ＭＳ Ｐゴシック"/>
        <family val="3"/>
      </rPr>
      <t>K</t>
    </r>
  </si>
  <si>
    <t>5-4</t>
  </si>
  <si>
    <t>延長</t>
  </si>
  <si>
    <t>三重県トレセン（三重）</t>
  </si>
  <si>
    <t>湖西トレセン（滋賀）</t>
  </si>
  <si>
    <t>大会規定により同位優勝</t>
  </si>
  <si>
    <t>1-1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</si>
</sst>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);[Red]\(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9"/>
      <name val="ＭＳ Ｐゴシック"/>
      <family val="3"/>
    </font>
    <font>
      <u val="single"/>
      <sz val="14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b/>
      <i/>
      <sz val="14"/>
      <name val="ＭＳ 明朝"/>
      <family val="1"/>
    </font>
    <font>
      <sz val="14"/>
      <name val="HGPｺﾞｼｯｸE"/>
      <family val="3"/>
    </font>
    <font>
      <sz val="12"/>
      <name val="HGPｺﾞｼｯｸE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i/>
      <sz val="16"/>
      <name val="ＭＳ Ｐゴシック"/>
      <family val="3"/>
    </font>
    <font>
      <b/>
      <sz val="10"/>
      <name val="HG丸ｺﾞｼｯｸM-PRO"/>
      <family val="3"/>
    </font>
    <font>
      <b/>
      <sz val="11"/>
      <name val="HGP創英角ﾎﾟｯﾌﾟ体"/>
      <family val="3"/>
    </font>
    <font>
      <sz val="11"/>
      <name val="HG創英角ﾎﾟｯﾌﾟ体"/>
      <family val="3"/>
    </font>
    <font>
      <sz val="11"/>
      <name val="HGS創英角ﾎﾟｯﾌﾟ体"/>
      <family val="3"/>
    </font>
    <font>
      <sz val="11"/>
      <name val="HGP創英角ﾎﾟｯﾌﾟ体"/>
      <family val="3"/>
    </font>
    <font>
      <b/>
      <sz val="11"/>
      <name val="HG創英角ﾎﾟｯﾌﾟ体"/>
      <family val="3"/>
    </font>
  </fonts>
  <fills count="9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8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18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6" xfId="0" applyFont="1" applyBorder="1" applyAlignment="1">
      <alignment/>
    </xf>
    <xf numFmtId="0" fontId="8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2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0" fillId="0" borderId="0" xfId="2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>
      <alignment vertical="center"/>
      <protection/>
    </xf>
    <xf numFmtId="0" fontId="3" fillId="0" borderId="14" xfId="21" applyFont="1" applyBorder="1" applyAlignment="1">
      <alignment vertical="center"/>
      <protection/>
    </xf>
    <xf numFmtId="0" fontId="3" fillId="0" borderId="15" xfId="21" applyFont="1" applyBorder="1" applyAlignment="1">
      <alignment horizontal="center" vertical="center" shrinkToFit="1"/>
      <protection/>
    </xf>
    <xf numFmtId="0" fontId="3" fillId="0" borderId="16" xfId="21" applyFont="1" applyBorder="1" applyAlignment="1">
      <alignment horizontal="center" vertical="center" shrinkToFit="1"/>
      <protection/>
    </xf>
    <xf numFmtId="0" fontId="3" fillId="0" borderId="17" xfId="21" applyFont="1" applyBorder="1" applyAlignment="1">
      <alignment horizontal="center" vertical="center" shrinkToFit="1"/>
      <protection/>
    </xf>
    <xf numFmtId="0" fontId="3" fillId="0" borderId="18" xfId="21" applyFont="1" applyBorder="1" applyAlignment="1">
      <alignment horizontal="center" vertical="center" shrinkToFit="1"/>
      <protection/>
    </xf>
    <xf numFmtId="0" fontId="3" fillId="0" borderId="19" xfId="21" applyFont="1" applyBorder="1" applyAlignment="1">
      <alignment horizontal="center" vertical="center" shrinkToFit="1"/>
      <protection/>
    </xf>
    <xf numFmtId="0" fontId="3" fillId="0" borderId="14" xfId="21" applyFont="1" applyBorder="1" applyAlignment="1">
      <alignment horizontal="center" vertical="center" shrinkToFit="1"/>
      <protection/>
    </xf>
    <xf numFmtId="0" fontId="3" fillId="0" borderId="20" xfId="21" applyFont="1" applyBorder="1" applyAlignment="1">
      <alignment horizontal="center" vertical="center" shrinkToFit="1"/>
      <protection/>
    </xf>
    <xf numFmtId="0" fontId="3" fillId="0" borderId="21" xfId="21" applyFont="1" applyBorder="1" applyAlignment="1">
      <alignment horizontal="center" vertical="center" shrinkToFit="1"/>
      <protection/>
    </xf>
    <xf numFmtId="0" fontId="3" fillId="0" borderId="22" xfId="21" applyFont="1" applyBorder="1" applyAlignment="1">
      <alignment horizontal="center" vertical="center" shrinkToFit="1"/>
      <protection/>
    </xf>
    <xf numFmtId="0" fontId="0" fillId="0" borderId="3" xfId="0" applyNumberFormat="1" applyFont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56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 shrinkToFit="1"/>
    </xf>
    <xf numFmtId="181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 quotePrefix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shrinkToFit="1"/>
    </xf>
    <xf numFmtId="0" fontId="20" fillId="0" borderId="0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" xfId="0" applyNumberFormat="1" applyFont="1" applyBorder="1" applyAlignment="1">
      <alignment horizontal="center" vertical="center" shrinkToFit="1"/>
    </xf>
    <xf numFmtId="0" fontId="14" fillId="0" borderId="3" xfId="0" applyNumberFormat="1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4" xfId="0" applyNumberFormat="1" applyFont="1" applyBorder="1" applyAlignment="1">
      <alignment horizontal="center" vertical="center" shrinkToFit="1"/>
    </xf>
    <xf numFmtId="0" fontId="14" fillId="0" borderId="6" xfId="0" applyNumberFormat="1" applyFont="1" applyBorder="1" applyAlignment="1">
      <alignment horizontal="center" vertical="center" shrinkToFit="1"/>
    </xf>
    <xf numFmtId="0" fontId="14" fillId="0" borderId="23" xfId="0" applyNumberFormat="1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3" borderId="0" xfId="0" applyFont="1" applyFill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5" fillId="4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47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0" fillId="0" borderId="42" xfId="0" applyNumberFormat="1" applyFont="1" applyFill="1" applyBorder="1" applyAlignment="1">
      <alignment horizontal="center" vertical="center" shrinkToFit="1"/>
    </xf>
    <xf numFmtId="0" fontId="0" fillId="0" borderId="43" xfId="0" applyNumberFormat="1" applyFont="1" applyFill="1" applyBorder="1" applyAlignment="1">
      <alignment horizontal="center" vertical="center" shrinkToFit="1"/>
    </xf>
    <xf numFmtId="0" fontId="0" fillId="0" borderId="44" xfId="0" applyNumberFormat="1" applyFont="1" applyFill="1" applyBorder="1" applyAlignment="1">
      <alignment horizontal="center" vertical="center" shrinkToFit="1"/>
    </xf>
    <xf numFmtId="0" fontId="0" fillId="0" borderId="45" xfId="0" applyNumberFormat="1" applyFont="1" applyFill="1" applyBorder="1" applyAlignment="1">
      <alignment horizontal="center" vertical="center" shrinkToFit="1"/>
    </xf>
    <xf numFmtId="0" fontId="0" fillId="0" borderId="46" xfId="0" applyNumberFormat="1" applyFont="1" applyFill="1" applyBorder="1" applyAlignment="1">
      <alignment horizontal="center" vertical="center" shrinkToFit="1"/>
    </xf>
    <xf numFmtId="0" fontId="0" fillId="0" borderId="0" xfId="0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56" fontId="9" fillId="0" borderId="1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distributed" wrapText="1"/>
    </xf>
    <xf numFmtId="0" fontId="0" fillId="0" borderId="5" xfId="0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0" fontId="0" fillId="0" borderId="2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 wrapText="1"/>
    </xf>
    <xf numFmtId="0" fontId="0" fillId="0" borderId="3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49" fontId="0" fillId="0" borderId="3" xfId="0" applyNumberFormat="1" applyBorder="1" applyAlignment="1">
      <alignment horizontal="center" vertical="distributed" wrapText="1"/>
    </xf>
    <xf numFmtId="49" fontId="0" fillId="0" borderId="5" xfId="0" applyNumberFormat="1" applyBorder="1" applyAlignment="1">
      <alignment horizontal="center" vertical="distributed" wrapText="1"/>
    </xf>
    <xf numFmtId="49" fontId="0" fillId="0" borderId="1" xfId="0" applyNumberFormat="1" applyBorder="1" applyAlignment="1">
      <alignment horizontal="center" vertical="distributed" wrapText="1"/>
    </xf>
    <xf numFmtId="49" fontId="0" fillId="0" borderId="2" xfId="0" applyNumberFormat="1" applyBorder="1" applyAlignment="1">
      <alignment horizontal="center" vertical="distributed" wrapText="1"/>
    </xf>
    <xf numFmtId="49" fontId="0" fillId="0" borderId="6" xfId="0" applyNumberFormat="1" applyBorder="1" applyAlignment="1">
      <alignment horizontal="center" vertical="distributed" wrapText="1"/>
    </xf>
    <xf numFmtId="49" fontId="0" fillId="0" borderId="7" xfId="0" applyNumberFormat="1" applyBorder="1" applyAlignment="1">
      <alignment horizontal="center" vertical="distributed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3" fillId="0" borderId="9" xfId="21" applyFont="1" applyBorder="1" applyAlignment="1">
      <alignment horizontal="center" vertical="center" shrinkToFit="1"/>
      <protection/>
    </xf>
    <xf numFmtId="0" fontId="3" fillId="0" borderId="10" xfId="21" applyFont="1" applyBorder="1" applyAlignment="1">
      <alignment horizontal="center" vertical="center" shrinkToFit="1"/>
      <protection/>
    </xf>
    <xf numFmtId="0" fontId="3" fillId="0" borderId="51" xfId="21" applyFont="1" applyBorder="1" applyAlignment="1">
      <alignment horizontal="center" vertical="center" shrinkToFit="1"/>
      <protection/>
    </xf>
    <xf numFmtId="0" fontId="3" fillId="0" borderId="52" xfId="21" applyFont="1" applyBorder="1" applyAlignment="1">
      <alignment horizontal="center" vertical="center" shrinkToFit="1"/>
      <protection/>
    </xf>
    <xf numFmtId="0" fontId="3" fillId="0" borderId="19" xfId="21" applyFont="1" applyBorder="1" applyAlignment="1">
      <alignment horizontal="center" vertical="center" shrinkToFit="1"/>
      <protection/>
    </xf>
    <xf numFmtId="0" fontId="3" fillId="0" borderId="53" xfId="21" applyFont="1" applyBorder="1" applyAlignment="1">
      <alignment horizontal="center" vertical="center" shrinkToFit="1"/>
      <protection/>
    </xf>
    <xf numFmtId="0" fontId="3" fillId="0" borderId="6" xfId="21" applyFont="1" applyBorder="1" applyAlignment="1">
      <alignment horizontal="center" vertical="center" shrinkToFit="1"/>
      <protection/>
    </xf>
    <xf numFmtId="0" fontId="3" fillId="0" borderId="3" xfId="21" applyFont="1" applyBorder="1" applyAlignment="1">
      <alignment horizontal="center" vertical="center" shrinkToFit="1"/>
      <protection/>
    </xf>
    <xf numFmtId="0" fontId="3" fillId="0" borderId="54" xfId="21" applyFont="1" applyBorder="1" applyAlignment="1">
      <alignment horizontal="center" vertical="center" shrinkToFit="1"/>
      <protection/>
    </xf>
    <xf numFmtId="0" fontId="3" fillId="0" borderId="55" xfId="21" applyFont="1" applyBorder="1" applyAlignment="1">
      <alignment horizontal="center" vertical="center" shrinkToFit="1"/>
      <protection/>
    </xf>
    <xf numFmtId="0" fontId="3" fillId="0" borderId="49" xfId="21" applyFont="1" applyBorder="1" applyAlignment="1">
      <alignment horizontal="center" vertical="center" shrinkToFit="1"/>
      <protection/>
    </xf>
    <xf numFmtId="0" fontId="3" fillId="0" borderId="23" xfId="21" applyFont="1" applyBorder="1" applyAlignment="1">
      <alignment horizontal="center" vertical="center" shrinkToFit="1"/>
      <protection/>
    </xf>
    <xf numFmtId="0" fontId="3" fillId="0" borderId="56" xfId="21" applyFont="1" applyBorder="1" applyAlignment="1">
      <alignment horizontal="center" vertical="center" shrinkToFit="1"/>
      <protection/>
    </xf>
    <xf numFmtId="0" fontId="3" fillId="0" borderId="50" xfId="21" applyFont="1" applyBorder="1" applyAlignment="1">
      <alignment horizontal="center" vertical="center" shrinkToFit="1"/>
      <protection/>
    </xf>
    <xf numFmtId="0" fontId="3" fillId="0" borderId="5" xfId="21" applyFont="1" applyBorder="1" applyAlignment="1">
      <alignment horizontal="center" vertical="center" shrinkToFit="1"/>
      <protection/>
    </xf>
    <xf numFmtId="0" fontId="3" fillId="0" borderId="7" xfId="21" applyFont="1" applyBorder="1" applyAlignment="1">
      <alignment horizontal="center" vertical="center" shrinkToFit="1"/>
      <protection/>
    </xf>
    <xf numFmtId="0" fontId="3" fillId="0" borderId="4" xfId="21" applyFont="1" applyBorder="1" applyAlignment="1">
      <alignment horizontal="center" vertical="center" shrinkToFit="1"/>
      <protection/>
    </xf>
    <xf numFmtId="0" fontId="3" fillId="0" borderId="1" xfId="21" applyFont="1" applyBorder="1" applyAlignment="1">
      <alignment horizontal="center" vertical="center" shrinkToFit="1"/>
      <protection/>
    </xf>
    <xf numFmtId="0" fontId="3" fillId="0" borderId="0" xfId="21" applyFont="1" applyBorder="1" applyAlignment="1">
      <alignment horizontal="center" vertical="center" shrinkToFit="1"/>
      <protection/>
    </xf>
    <xf numFmtId="0" fontId="3" fillId="0" borderId="2" xfId="21" applyFont="1" applyBorder="1" applyAlignment="1">
      <alignment horizontal="center" vertical="center" shrinkToFit="1"/>
      <protection/>
    </xf>
    <xf numFmtId="0" fontId="3" fillId="0" borderId="57" xfId="21" applyFont="1" applyBorder="1" applyAlignment="1">
      <alignment horizontal="center" vertical="center" shrinkToFit="1"/>
      <protection/>
    </xf>
    <xf numFmtId="0" fontId="3" fillId="0" borderId="58" xfId="21" applyFont="1" applyBorder="1" applyAlignment="1">
      <alignment horizontal="center" vertical="center" shrinkToFit="1"/>
      <protection/>
    </xf>
    <xf numFmtId="0" fontId="3" fillId="0" borderId="59" xfId="21" applyFont="1" applyBorder="1" applyAlignment="1">
      <alignment horizontal="center" vertical="center" shrinkToFit="1"/>
      <protection/>
    </xf>
    <xf numFmtId="0" fontId="3" fillId="0" borderId="60" xfId="21" applyFont="1" applyBorder="1" applyAlignment="1">
      <alignment horizontal="center" vertical="center" shrinkToFit="1"/>
      <protection/>
    </xf>
    <xf numFmtId="0" fontId="3" fillId="0" borderId="61" xfId="21" applyFont="1" applyBorder="1" applyAlignment="1">
      <alignment horizontal="center" vertical="center" shrinkToFit="1"/>
      <protection/>
    </xf>
    <xf numFmtId="0" fontId="3" fillId="0" borderId="62" xfId="21" applyFont="1" applyBorder="1" applyAlignment="1">
      <alignment horizontal="center" vertical="center" shrinkToFit="1"/>
      <protection/>
    </xf>
    <xf numFmtId="0" fontId="3" fillId="0" borderId="63" xfId="21" applyFont="1" applyBorder="1" applyAlignment="1">
      <alignment horizontal="center" vertical="center" shrinkToFit="1"/>
      <protection/>
    </xf>
    <xf numFmtId="0" fontId="3" fillId="0" borderId="22" xfId="21" applyFont="1" applyBorder="1" applyAlignment="1">
      <alignment horizontal="center" vertical="center" shrinkToFit="1"/>
      <protection/>
    </xf>
    <xf numFmtId="0" fontId="3" fillId="0" borderId="64" xfId="21" applyFont="1" applyBorder="1" applyAlignment="1">
      <alignment horizontal="center" vertical="center" shrinkToFit="1"/>
      <protection/>
    </xf>
    <xf numFmtId="0" fontId="3" fillId="0" borderId="65" xfId="21" applyFont="1" applyBorder="1" applyAlignment="1">
      <alignment horizontal="center" vertical="center" shrinkToFit="1"/>
      <protection/>
    </xf>
    <xf numFmtId="0" fontId="3" fillId="0" borderId="66" xfId="21" applyFont="1" applyBorder="1" applyAlignment="1">
      <alignment horizontal="center" vertical="center" shrinkToFit="1"/>
      <protection/>
    </xf>
    <xf numFmtId="0" fontId="3" fillId="0" borderId="18" xfId="21" applyFont="1" applyBorder="1" applyAlignment="1">
      <alignment horizontal="center" vertical="center" shrinkToFit="1"/>
      <protection/>
    </xf>
    <xf numFmtId="0" fontId="3" fillId="0" borderId="15" xfId="21" applyFont="1" applyBorder="1" applyAlignment="1">
      <alignment horizontal="center" vertical="center" shrinkToFit="1"/>
      <protection/>
    </xf>
    <xf numFmtId="0" fontId="3" fillId="0" borderId="67" xfId="21" applyFont="1" applyBorder="1" applyAlignment="1">
      <alignment horizontal="center" vertical="center" shrinkToFit="1"/>
      <protection/>
    </xf>
    <xf numFmtId="0" fontId="0" fillId="0" borderId="10" xfId="0" applyBorder="1" applyAlignment="1">
      <alignment/>
    </xf>
    <xf numFmtId="0" fontId="3" fillId="0" borderId="68" xfId="21" applyFont="1" applyBorder="1" applyAlignment="1">
      <alignment horizontal="center" vertical="center" shrinkToFit="1"/>
      <protection/>
    </xf>
    <xf numFmtId="0" fontId="11" fillId="0" borderId="0" xfId="21" applyFont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49" fontId="3" fillId="0" borderId="69" xfId="21" applyNumberFormat="1" applyFont="1" applyBorder="1" applyAlignment="1">
      <alignment horizontal="center" vertical="center" wrapText="1"/>
      <protection/>
    </xf>
    <xf numFmtId="49" fontId="3" fillId="0" borderId="70" xfId="21" applyNumberFormat="1" applyFont="1" applyBorder="1" applyAlignment="1">
      <alignment horizontal="center" vertical="center" wrapText="1"/>
      <protection/>
    </xf>
    <xf numFmtId="0" fontId="3" fillId="0" borderId="70" xfId="21" applyFont="1" applyBorder="1" applyAlignment="1">
      <alignment vertical="center"/>
      <protection/>
    </xf>
    <xf numFmtId="20" fontId="3" fillId="0" borderId="71" xfId="21" applyNumberFormat="1" applyFont="1" applyBorder="1" applyAlignment="1">
      <alignment vertical="center"/>
      <protection/>
    </xf>
    <xf numFmtId="0" fontId="3" fillId="0" borderId="71" xfId="21" applyFont="1" applyBorder="1" applyAlignment="1">
      <alignment vertical="center"/>
      <protection/>
    </xf>
    <xf numFmtId="20" fontId="3" fillId="0" borderId="10" xfId="21" applyNumberFormat="1" applyFont="1" applyBorder="1" applyAlignment="1">
      <alignment vertical="center"/>
      <protection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72" xfId="21" applyFont="1" applyBorder="1" applyAlignment="1">
      <alignment horizontal="center" vertical="center" shrinkToFit="1"/>
      <protection/>
    </xf>
    <xf numFmtId="0" fontId="3" fillId="0" borderId="9" xfId="21" applyFont="1" applyBorder="1" applyAlignment="1">
      <alignment vertical="center"/>
      <protection/>
    </xf>
    <xf numFmtId="49" fontId="3" fillId="0" borderId="73" xfId="21" applyNumberFormat="1" applyFont="1" applyBorder="1" applyAlignment="1">
      <alignment horizontal="center" vertical="center" wrapText="1"/>
      <protection/>
    </xf>
    <xf numFmtId="0" fontId="3" fillId="0" borderId="74" xfId="21" applyFont="1" applyBorder="1" applyAlignment="1">
      <alignment vertical="center"/>
      <protection/>
    </xf>
    <xf numFmtId="20" fontId="3" fillId="0" borderId="12" xfId="21" applyNumberFormat="1" applyFont="1" applyBorder="1" applyAlignment="1">
      <alignment vertical="center"/>
      <protection/>
    </xf>
    <xf numFmtId="0" fontId="3" fillId="0" borderId="75" xfId="21" applyFont="1" applyBorder="1" applyAlignment="1">
      <alignment horizontal="center" vertical="center" shrinkToFit="1"/>
      <protection/>
    </xf>
    <xf numFmtId="0" fontId="3" fillId="0" borderId="76" xfId="21" applyFont="1" applyBorder="1" applyAlignment="1">
      <alignment horizontal="center" vertical="center" shrinkToFit="1"/>
      <protection/>
    </xf>
    <xf numFmtId="0" fontId="3" fillId="0" borderId="77" xfId="21" applyFont="1" applyBorder="1" applyAlignment="1">
      <alignment horizontal="center" vertical="center" shrinkToFit="1"/>
      <protection/>
    </xf>
    <xf numFmtId="0" fontId="3" fillId="0" borderId="78" xfId="21" applyFont="1" applyBorder="1" applyAlignment="1">
      <alignment horizontal="center" vertical="center" shrinkToFit="1"/>
      <protection/>
    </xf>
    <xf numFmtId="0" fontId="3" fillId="0" borderId="71" xfId="21" applyFont="1" applyBorder="1" applyAlignment="1">
      <alignment horizontal="center" vertical="center" shrinkToFit="1"/>
      <protection/>
    </xf>
    <xf numFmtId="0" fontId="3" fillId="0" borderId="79" xfId="21" applyFont="1" applyBorder="1" applyAlignment="1">
      <alignment horizontal="center" vertical="center" shrinkToFit="1"/>
      <protection/>
    </xf>
    <xf numFmtId="0" fontId="3" fillId="0" borderId="79" xfId="21" applyFont="1" applyBorder="1" applyAlignment="1">
      <alignment vertical="center"/>
      <protection/>
    </xf>
    <xf numFmtId="0" fontId="3" fillId="0" borderId="80" xfId="21" applyFont="1" applyBorder="1" applyAlignment="1">
      <alignment horizontal="center" vertical="center" shrinkToFit="1"/>
      <protection/>
    </xf>
    <xf numFmtId="0" fontId="3" fillId="0" borderId="81" xfId="21" applyFont="1" applyBorder="1" applyAlignment="1">
      <alignment horizontal="center" vertical="center" shrinkToFit="1"/>
      <protection/>
    </xf>
    <xf numFmtId="49" fontId="3" fillId="0" borderId="74" xfId="21" applyNumberFormat="1" applyFont="1" applyBorder="1" applyAlignment="1">
      <alignment horizontal="center" vertical="center" wrapText="1"/>
      <protection/>
    </xf>
    <xf numFmtId="0" fontId="3" fillId="0" borderId="82" xfId="21" applyFont="1" applyBorder="1" applyAlignment="1">
      <alignment horizontal="center" vertical="center" shrinkToFit="1"/>
      <protection/>
    </xf>
    <xf numFmtId="0" fontId="3" fillId="0" borderId="83" xfId="21" applyFont="1" applyBorder="1" applyAlignment="1">
      <alignment horizontal="center" vertical="center" shrinkToFit="1"/>
      <protection/>
    </xf>
    <xf numFmtId="0" fontId="3" fillId="0" borderId="84" xfId="21" applyFont="1" applyBorder="1" applyAlignment="1">
      <alignment horizontal="center" vertical="center" shrinkToFit="1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10" xfId="2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試合日程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19050</xdr:colOff>
      <xdr:row>31</xdr:row>
      <xdr:rowOff>0</xdr:rowOff>
    </xdr:to>
    <xdr:sp>
      <xdr:nvSpPr>
        <xdr:cNvPr id="1" name="Line 2"/>
        <xdr:cNvSpPr>
          <a:spLocks/>
        </xdr:cNvSpPr>
      </xdr:nvSpPr>
      <xdr:spPr>
        <a:xfrm>
          <a:off x="457200" y="56197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19050</xdr:colOff>
      <xdr:row>31</xdr:row>
      <xdr:rowOff>0</xdr:rowOff>
    </xdr:to>
    <xdr:sp>
      <xdr:nvSpPr>
        <xdr:cNvPr id="2" name="Line 6"/>
        <xdr:cNvSpPr>
          <a:spLocks/>
        </xdr:cNvSpPr>
      </xdr:nvSpPr>
      <xdr:spPr>
        <a:xfrm>
          <a:off x="466725" y="5619750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28</xdr:row>
      <xdr:rowOff>95250</xdr:rowOff>
    </xdr:from>
    <xdr:to>
      <xdr:col>35</xdr:col>
      <xdr:colOff>104775</xdr:colOff>
      <xdr:row>28</xdr:row>
      <xdr:rowOff>104775</xdr:rowOff>
    </xdr:to>
    <xdr:sp>
      <xdr:nvSpPr>
        <xdr:cNvPr id="3" name="Line 10"/>
        <xdr:cNvSpPr>
          <a:spLocks/>
        </xdr:cNvSpPr>
      </xdr:nvSpPr>
      <xdr:spPr>
        <a:xfrm flipV="1">
          <a:off x="4105275" y="5200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55</xdr:row>
      <xdr:rowOff>95250</xdr:rowOff>
    </xdr:from>
    <xdr:to>
      <xdr:col>35</xdr:col>
      <xdr:colOff>104775</xdr:colOff>
      <xdr:row>55</xdr:row>
      <xdr:rowOff>104775</xdr:rowOff>
    </xdr:to>
    <xdr:sp>
      <xdr:nvSpPr>
        <xdr:cNvPr id="4" name="Line 12"/>
        <xdr:cNvSpPr>
          <a:spLocks/>
        </xdr:cNvSpPr>
      </xdr:nvSpPr>
      <xdr:spPr>
        <a:xfrm flipV="1">
          <a:off x="4105275" y="9953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38100</xdr:rowOff>
    </xdr:from>
    <xdr:to>
      <xdr:col>5</xdr:col>
      <xdr:colOff>0</xdr:colOff>
      <xdr:row>11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000125" y="15811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38100</xdr:rowOff>
    </xdr:from>
    <xdr:to>
      <xdr:col>5</xdr:col>
      <xdr:colOff>0</xdr:colOff>
      <xdr:row>15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000125" y="22669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38100</xdr:rowOff>
    </xdr:from>
    <xdr:to>
      <xdr:col>5</xdr:col>
      <xdr:colOff>0</xdr:colOff>
      <xdr:row>19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000125" y="29527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38100</xdr:rowOff>
    </xdr:from>
    <xdr:to>
      <xdr:col>5</xdr:col>
      <xdr:colOff>0</xdr:colOff>
      <xdr:row>23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000125" y="36385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38100</xdr:rowOff>
    </xdr:from>
    <xdr:to>
      <xdr:col>5</xdr:col>
      <xdr:colOff>0</xdr:colOff>
      <xdr:row>29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000125" y="46672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38100</xdr:rowOff>
    </xdr:from>
    <xdr:to>
      <xdr:col>5</xdr:col>
      <xdr:colOff>0</xdr:colOff>
      <xdr:row>33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1000125" y="53530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38100</xdr:rowOff>
    </xdr:from>
    <xdr:to>
      <xdr:col>5</xdr:col>
      <xdr:colOff>0</xdr:colOff>
      <xdr:row>37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1000125" y="60388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38100</xdr:rowOff>
    </xdr:from>
    <xdr:to>
      <xdr:col>5</xdr:col>
      <xdr:colOff>0</xdr:colOff>
      <xdr:row>41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000125" y="67246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38100</xdr:rowOff>
    </xdr:from>
    <xdr:to>
      <xdr:col>13</xdr:col>
      <xdr:colOff>0</xdr:colOff>
      <xdr:row>11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4219575" y="15811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38100</xdr:rowOff>
    </xdr:from>
    <xdr:to>
      <xdr:col>13</xdr:col>
      <xdr:colOff>0</xdr:colOff>
      <xdr:row>15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4219575" y="22669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38100</xdr:rowOff>
    </xdr:from>
    <xdr:to>
      <xdr:col>13</xdr:col>
      <xdr:colOff>0</xdr:colOff>
      <xdr:row>19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4219575" y="29527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38100</xdr:rowOff>
    </xdr:from>
    <xdr:to>
      <xdr:col>13</xdr:col>
      <xdr:colOff>0</xdr:colOff>
      <xdr:row>23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4219575" y="36385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38100</xdr:rowOff>
    </xdr:from>
    <xdr:to>
      <xdr:col>13</xdr:col>
      <xdr:colOff>0</xdr:colOff>
      <xdr:row>29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4219575" y="46672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38100</xdr:rowOff>
    </xdr:from>
    <xdr:to>
      <xdr:col>13</xdr:col>
      <xdr:colOff>0</xdr:colOff>
      <xdr:row>33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4219575" y="53530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38100</xdr:rowOff>
    </xdr:from>
    <xdr:to>
      <xdr:col>13</xdr:col>
      <xdr:colOff>0</xdr:colOff>
      <xdr:row>37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4219575" y="60388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38100</xdr:rowOff>
    </xdr:from>
    <xdr:to>
      <xdr:col>13</xdr:col>
      <xdr:colOff>0</xdr:colOff>
      <xdr:row>41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4219575" y="67246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38100</xdr:rowOff>
    </xdr:from>
    <xdr:to>
      <xdr:col>5</xdr:col>
      <xdr:colOff>0</xdr:colOff>
      <xdr:row>59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1000125" y="1005840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38100</xdr:rowOff>
    </xdr:from>
    <xdr:to>
      <xdr:col>13</xdr:col>
      <xdr:colOff>0</xdr:colOff>
      <xdr:row>59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4219575" y="1005840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38100</xdr:rowOff>
    </xdr:from>
    <xdr:to>
      <xdr:col>5</xdr:col>
      <xdr:colOff>0</xdr:colOff>
      <xdr:row>63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1000125" y="1074420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38100</xdr:rowOff>
    </xdr:from>
    <xdr:to>
      <xdr:col>13</xdr:col>
      <xdr:colOff>0</xdr:colOff>
      <xdr:row>63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4219575" y="1074420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38100</xdr:rowOff>
    </xdr:from>
    <xdr:to>
      <xdr:col>13</xdr:col>
      <xdr:colOff>0</xdr:colOff>
      <xdr:row>67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4219575" y="1143000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38100</xdr:rowOff>
    </xdr:from>
    <xdr:to>
      <xdr:col>5</xdr:col>
      <xdr:colOff>0</xdr:colOff>
      <xdr:row>67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1000125" y="1143000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38100</xdr:rowOff>
    </xdr:from>
    <xdr:to>
      <xdr:col>5</xdr:col>
      <xdr:colOff>0</xdr:colOff>
      <xdr:row>71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1000125" y="1211580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68</xdr:row>
      <xdr:rowOff>38100</xdr:rowOff>
    </xdr:from>
    <xdr:to>
      <xdr:col>13</xdr:col>
      <xdr:colOff>0</xdr:colOff>
      <xdr:row>71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4219575" y="1211580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73</xdr:row>
      <xdr:rowOff>38100</xdr:rowOff>
    </xdr:from>
    <xdr:to>
      <xdr:col>13</xdr:col>
      <xdr:colOff>0</xdr:colOff>
      <xdr:row>76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4219575" y="129730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38100</xdr:rowOff>
    </xdr:from>
    <xdr:to>
      <xdr:col>5</xdr:col>
      <xdr:colOff>0</xdr:colOff>
      <xdr:row>76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1000125" y="129730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38100</xdr:rowOff>
    </xdr:from>
    <xdr:to>
      <xdr:col>5</xdr:col>
      <xdr:colOff>0</xdr:colOff>
      <xdr:row>80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1000125" y="136588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77</xdr:row>
      <xdr:rowOff>38100</xdr:rowOff>
    </xdr:from>
    <xdr:to>
      <xdr:col>13</xdr:col>
      <xdr:colOff>0</xdr:colOff>
      <xdr:row>80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4219575" y="136588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38100</xdr:rowOff>
    </xdr:from>
    <xdr:to>
      <xdr:col>13</xdr:col>
      <xdr:colOff>0</xdr:colOff>
      <xdr:row>84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4219575" y="143446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38100</xdr:rowOff>
    </xdr:from>
    <xdr:to>
      <xdr:col>5</xdr:col>
      <xdr:colOff>0</xdr:colOff>
      <xdr:row>84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1000125" y="143446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85</xdr:row>
      <xdr:rowOff>38100</xdr:rowOff>
    </xdr:from>
    <xdr:to>
      <xdr:col>5</xdr:col>
      <xdr:colOff>0</xdr:colOff>
      <xdr:row>88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1000125" y="150304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38100</xdr:rowOff>
    </xdr:from>
    <xdr:to>
      <xdr:col>13</xdr:col>
      <xdr:colOff>0</xdr:colOff>
      <xdr:row>88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4219575" y="15030450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118</xdr:row>
      <xdr:rowOff>38100</xdr:rowOff>
    </xdr:from>
    <xdr:to>
      <xdr:col>5</xdr:col>
      <xdr:colOff>0</xdr:colOff>
      <xdr:row>121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1000125" y="2102167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118</xdr:row>
      <xdr:rowOff>38100</xdr:rowOff>
    </xdr:from>
    <xdr:to>
      <xdr:col>13</xdr:col>
      <xdr:colOff>0</xdr:colOff>
      <xdr:row>121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4219575" y="2102167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122</xdr:row>
      <xdr:rowOff>38100</xdr:rowOff>
    </xdr:from>
    <xdr:to>
      <xdr:col>13</xdr:col>
      <xdr:colOff>0</xdr:colOff>
      <xdr:row>125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4219575" y="2170747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38100</xdr:rowOff>
    </xdr:from>
    <xdr:to>
      <xdr:col>5</xdr:col>
      <xdr:colOff>0</xdr:colOff>
      <xdr:row>125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1000125" y="2170747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38100</xdr:rowOff>
    </xdr:from>
    <xdr:to>
      <xdr:col>5</xdr:col>
      <xdr:colOff>0</xdr:colOff>
      <xdr:row>130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1000125" y="225647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38100</xdr:rowOff>
    </xdr:from>
    <xdr:to>
      <xdr:col>13</xdr:col>
      <xdr:colOff>0</xdr:colOff>
      <xdr:row>130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4219575" y="225647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131</xdr:row>
      <xdr:rowOff>38100</xdr:rowOff>
    </xdr:from>
    <xdr:to>
      <xdr:col>13</xdr:col>
      <xdr:colOff>0</xdr:colOff>
      <xdr:row>134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4219575" y="232505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38100</xdr:rowOff>
    </xdr:from>
    <xdr:to>
      <xdr:col>5</xdr:col>
      <xdr:colOff>0</xdr:colOff>
      <xdr:row>134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1000125" y="232505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136</xdr:row>
      <xdr:rowOff>38100</xdr:rowOff>
    </xdr:from>
    <xdr:to>
      <xdr:col>5</xdr:col>
      <xdr:colOff>0</xdr:colOff>
      <xdr:row>139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1000125" y="2410777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136</xdr:row>
      <xdr:rowOff>38100</xdr:rowOff>
    </xdr:from>
    <xdr:to>
      <xdr:col>13</xdr:col>
      <xdr:colOff>0</xdr:colOff>
      <xdr:row>139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4219575" y="2410777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140</xdr:row>
      <xdr:rowOff>38100</xdr:rowOff>
    </xdr:from>
    <xdr:to>
      <xdr:col>13</xdr:col>
      <xdr:colOff>0</xdr:colOff>
      <xdr:row>143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4219575" y="2479357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140</xdr:row>
      <xdr:rowOff>38100</xdr:rowOff>
    </xdr:from>
    <xdr:to>
      <xdr:col>5</xdr:col>
      <xdr:colOff>0</xdr:colOff>
      <xdr:row>143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1000125" y="2479357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38100</xdr:rowOff>
    </xdr:from>
    <xdr:to>
      <xdr:col>5</xdr:col>
      <xdr:colOff>0</xdr:colOff>
      <xdr:row>148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1000125" y="256508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145</xdr:row>
      <xdr:rowOff>38100</xdr:rowOff>
    </xdr:from>
    <xdr:to>
      <xdr:col>13</xdr:col>
      <xdr:colOff>0</xdr:colOff>
      <xdr:row>148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4219575" y="256508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149</xdr:row>
      <xdr:rowOff>38100</xdr:rowOff>
    </xdr:from>
    <xdr:to>
      <xdr:col>13</xdr:col>
      <xdr:colOff>0</xdr:colOff>
      <xdr:row>152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4219575" y="263366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149</xdr:row>
      <xdr:rowOff>38100</xdr:rowOff>
    </xdr:from>
    <xdr:to>
      <xdr:col>5</xdr:col>
      <xdr:colOff>0</xdr:colOff>
      <xdr:row>152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1000125" y="263366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167</xdr:row>
      <xdr:rowOff>38100</xdr:rowOff>
    </xdr:from>
    <xdr:to>
      <xdr:col>5</xdr:col>
      <xdr:colOff>0</xdr:colOff>
      <xdr:row>170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1000125" y="294227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167</xdr:row>
      <xdr:rowOff>38100</xdr:rowOff>
    </xdr:from>
    <xdr:to>
      <xdr:col>13</xdr:col>
      <xdr:colOff>0</xdr:colOff>
      <xdr:row>170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4219575" y="294227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38100</xdr:rowOff>
    </xdr:from>
    <xdr:to>
      <xdr:col>5</xdr:col>
      <xdr:colOff>0</xdr:colOff>
      <xdr:row>174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1000125" y="301085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171</xdr:row>
      <xdr:rowOff>38100</xdr:rowOff>
    </xdr:from>
    <xdr:to>
      <xdr:col>13</xdr:col>
      <xdr:colOff>0</xdr:colOff>
      <xdr:row>174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4219575" y="301085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175</xdr:row>
      <xdr:rowOff>38100</xdr:rowOff>
    </xdr:from>
    <xdr:to>
      <xdr:col>13</xdr:col>
      <xdr:colOff>0</xdr:colOff>
      <xdr:row>178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4219575" y="307943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175</xdr:row>
      <xdr:rowOff>38100</xdr:rowOff>
    </xdr:from>
    <xdr:to>
      <xdr:col>5</xdr:col>
      <xdr:colOff>0</xdr:colOff>
      <xdr:row>178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1000125" y="307943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38100</xdr:rowOff>
    </xdr:from>
    <xdr:to>
      <xdr:col>5</xdr:col>
      <xdr:colOff>0</xdr:colOff>
      <xdr:row>182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1000125" y="314801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179</xdr:row>
      <xdr:rowOff>38100</xdr:rowOff>
    </xdr:from>
    <xdr:to>
      <xdr:col>13</xdr:col>
      <xdr:colOff>0</xdr:colOff>
      <xdr:row>182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4219575" y="314801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183</xdr:row>
      <xdr:rowOff>38100</xdr:rowOff>
    </xdr:from>
    <xdr:to>
      <xdr:col>13</xdr:col>
      <xdr:colOff>0</xdr:colOff>
      <xdr:row>186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4219575" y="321659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183</xdr:row>
      <xdr:rowOff>38100</xdr:rowOff>
    </xdr:from>
    <xdr:to>
      <xdr:col>5</xdr:col>
      <xdr:colOff>0</xdr:colOff>
      <xdr:row>186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1000125" y="321659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187</xdr:row>
      <xdr:rowOff>38100</xdr:rowOff>
    </xdr:from>
    <xdr:to>
      <xdr:col>5</xdr:col>
      <xdr:colOff>0</xdr:colOff>
      <xdr:row>190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1000125" y="328517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187</xdr:row>
      <xdr:rowOff>38100</xdr:rowOff>
    </xdr:from>
    <xdr:to>
      <xdr:col>13</xdr:col>
      <xdr:colOff>0</xdr:colOff>
      <xdr:row>190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4219575" y="328517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191</xdr:row>
      <xdr:rowOff>38100</xdr:rowOff>
    </xdr:from>
    <xdr:to>
      <xdr:col>5</xdr:col>
      <xdr:colOff>0</xdr:colOff>
      <xdr:row>194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1000125" y="335375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195</xdr:row>
      <xdr:rowOff>38100</xdr:rowOff>
    </xdr:from>
    <xdr:to>
      <xdr:col>5</xdr:col>
      <xdr:colOff>0</xdr:colOff>
      <xdr:row>198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1000125" y="342233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195</xdr:row>
      <xdr:rowOff>38100</xdr:rowOff>
    </xdr:from>
    <xdr:to>
      <xdr:col>13</xdr:col>
      <xdr:colOff>0</xdr:colOff>
      <xdr:row>198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4219575" y="342233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199</xdr:row>
      <xdr:rowOff>38100</xdr:rowOff>
    </xdr:from>
    <xdr:to>
      <xdr:col>13</xdr:col>
      <xdr:colOff>0</xdr:colOff>
      <xdr:row>202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4219575" y="349091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201</xdr:row>
      <xdr:rowOff>38100</xdr:rowOff>
    </xdr:from>
    <xdr:to>
      <xdr:col>5</xdr:col>
      <xdr:colOff>0</xdr:colOff>
      <xdr:row>204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1000125" y="352520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205</xdr:row>
      <xdr:rowOff>38100</xdr:rowOff>
    </xdr:from>
    <xdr:to>
      <xdr:col>5</xdr:col>
      <xdr:colOff>0</xdr:colOff>
      <xdr:row>208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1000125" y="359378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203</xdr:row>
      <xdr:rowOff>38100</xdr:rowOff>
    </xdr:from>
    <xdr:to>
      <xdr:col>13</xdr:col>
      <xdr:colOff>0</xdr:colOff>
      <xdr:row>206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4219575" y="355949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207</xdr:row>
      <xdr:rowOff>38100</xdr:rowOff>
    </xdr:from>
    <xdr:to>
      <xdr:col>13</xdr:col>
      <xdr:colOff>0</xdr:colOff>
      <xdr:row>210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4219575" y="362807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211</xdr:row>
      <xdr:rowOff>38100</xdr:rowOff>
    </xdr:from>
    <xdr:to>
      <xdr:col>13</xdr:col>
      <xdr:colOff>0</xdr:colOff>
      <xdr:row>214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4219575" y="369665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38100</xdr:rowOff>
    </xdr:from>
    <xdr:to>
      <xdr:col>5</xdr:col>
      <xdr:colOff>0</xdr:colOff>
      <xdr:row>212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1000125" y="366236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213</xdr:row>
      <xdr:rowOff>38100</xdr:rowOff>
    </xdr:from>
    <xdr:to>
      <xdr:col>5</xdr:col>
      <xdr:colOff>0</xdr:colOff>
      <xdr:row>216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1000125" y="373094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215</xdr:row>
      <xdr:rowOff>38100</xdr:rowOff>
    </xdr:from>
    <xdr:to>
      <xdr:col>13</xdr:col>
      <xdr:colOff>0</xdr:colOff>
      <xdr:row>218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4219575" y="376523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229</xdr:row>
      <xdr:rowOff>38100</xdr:rowOff>
    </xdr:from>
    <xdr:to>
      <xdr:col>5</xdr:col>
      <xdr:colOff>0</xdr:colOff>
      <xdr:row>232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1000125" y="403193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229</xdr:row>
      <xdr:rowOff>38100</xdr:rowOff>
    </xdr:from>
    <xdr:to>
      <xdr:col>13</xdr:col>
      <xdr:colOff>0</xdr:colOff>
      <xdr:row>232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4219575" y="403193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233</xdr:row>
      <xdr:rowOff>38100</xdr:rowOff>
    </xdr:from>
    <xdr:to>
      <xdr:col>5</xdr:col>
      <xdr:colOff>0</xdr:colOff>
      <xdr:row>236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1000125" y="4100512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238</xdr:row>
      <xdr:rowOff>38100</xdr:rowOff>
    </xdr:from>
    <xdr:to>
      <xdr:col>13</xdr:col>
      <xdr:colOff>0</xdr:colOff>
      <xdr:row>241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4219575" y="4186237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238</xdr:row>
      <xdr:rowOff>38100</xdr:rowOff>
    </xdr:from>
    <xdr:to>
      <xdr:col>5</xdr:col>
      <xdr:colOff>0</xdr:colOff>
      <xdr:row>241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1000125" y="41862375"/>
          <a:ext cx="9429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51">
      <selection activeCell="G79" sqref="G79"/>
    </sheetView>
  </sheetViews>
  <sheetFormatPr defaultColWidth="9.00390625" defaultRowHeight="13.5"/>
  <cols>
    <col min="1" max="1" width="12.625" style="45" customWidth="1"/>
    <col min="2" max="2" width="1.875" style="0" customWidth="1"/>
    <col min="3" max="3" width="3.25390625" style="0" customWidth="1"/>
    <col min="5" max="5" width="7.125" style="0" customWidth="1"/>
    <col min="6" max="6" width="1.625" style="0" customWidth="1"/>
    <col min="8" max="8" width="3.375" style="0" customWidth="1"/>
    <col min="12" max="12" width="7.625" style="0" customWidth="1"/>
    <col min="13" max="13" width="6.625" style="0" customWidth="1"/>
  </cols>
  <sheetData>
    <row r="1" spans="1:13" ht="26.25" customHeight="1">
      <c r="A1" s="124" t="s">
        <v>161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ht="6.75" customHeight="1"/>
    <row r="3" spans="1:12" ht="27" customHeight="1">
      <c r="A3" s="46" t="s">
        <v>98</v>
      </c>
      <c r="C3" s="123" t="s">
        <v>99</v>
      </c>
      <c r="D3" s="123"/>
      <c r="E3" s="123"/>
      <c r="F3" s="123"/>
      <c r="G3" s="123"/>
      <c r="H3" s="123"/>
      <c r="I3" s="123"/>
      <c r="J3" s="123"/>
      <c r="K3" s="123"/>
      <c r="L3" s="123"/>
    </row>
    <row r="4" spans="1:3" ht="13.5">
      <c r="A4" s="46"/>
      <c r="C4" s="47"/>
    </row>
    <row r="5" spans="1:12" ht="13.5" customHeight="1">
      <c r="A5" s="46" t="s">
        <v>100</v>
      </c>
      <c r="C5" s="123" t="s">
        <v>101</v>
      </c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3.5" customHeight="1">
      <c r="A6" s="46"/>
      <c r="C6" s="123" t="s">
        <v>102</v>
      </c>
      <c r="D6" s="123"/>
      <c r="E6" s="123"/>
      <c r="F6" s="123"/>
      <c r="G6" s="123"/>
      <c r="H6" s="123"/>
      <c r="I6" s="123"/>
      <c r="J6" s="123"/>
      <c r="K6" s="123"/>
      <c r="L6" s="123"/>
    </row>
    <row r="7" spans="1:3" ht="13.5">
      <c r="A7" s="46"/>
      <c r="C7" s="47"/>
    </row>
    <row r="8" spans="1:12" ht="13.5" customHeight="1">
      <c r="A8" s="46" t="s">
        <v>103</v>
      </c>
      <c r="C8" s="123" t="s">
        <v>156</v>
      </c>
      <c r="D8" s="123"/>
      <c r="E8" s="123"/>
      <c r="F8" s="123"/>
      <c r="G8" s="123"/>
      <c r="H8" s="123"/>
      <c r="I8" s="123"/>
      <c r="J8" s="123"/>
      <c r="K8" s="123"/>
      <c r="L8" s="123"/>
    </row>
    <row r="9" spans="1:3" ht="13.5">
      <c r="A9" s="46"/>
      <c r="C9" s="47"/>
    </row>
    <row r="10" spans="1:12" ht="13.5" customHeight="1">
      <c r="A10" s="46" t="s">
        <v>104</v>
      </c>
      <c r="C10" s="123" t="s">
        <v>162</v>
      </c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3" ht="13.5">
      <c r="A11" s="46"/>
      <c r="C11" s="47"/>
    </row>
    <row r="12" spans="1:12" ht="13.5" customHeight="1">
      <c r="A12" s="46" t="s">
        <v>105</v>
      </c>
      <c r="C12" s="123" t="s">
        <v>157</v>
      </c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3" ht="13.5">
      <c r="A13" s="46"/>
      <c r="C13" s="47"/>
    </row>
    <row r="14" spans="1:12" ht="13.5" customHeight="1">
      <c r="A14" s="46" t="s">
        <v>106</v>
      </c>
      <c r="C14" s="123" t="s">
        <v>163</v>
      </c>
      <c r="D14" s="123"/>
      <c r="E14" s="123"/>
      <c r="F14" s="123"/>
      <c r="G14" s="123"/>
      <c r="H14" s="123"/>
      <c r="I14" s="123"/>
      <c r="J14" s="123"/>
      <c r="K14" s="123"/>
      <c r="L14" s="123"/>
    </row>
    <row r="15" spans="1:12" ht="13.5" customHeight="1">
      <c r="A15" s="46"/>
      <c r="C15" s="123" t="s">
        <v>165</v>
      </c>
      <c r="D15" s="123"/>
      <c r="E15" s="123"/>
      <c r="F15" s="123"/>
      <c r="G15" s="123"/>
      <c r="H15" s="123"/>
      <c r="I15" s="123"/>
      <c r="J15" s="123"/>
      <c r="K15" s="123"/>
      <c r="L15" s="123"/>
    </row>
    <row r="16" spans="1:12" ht="13.5" customHeight="1">
      <c r="A16" s="46"/>
      <c r="C16" s="123" t="s">
        <v>164</v>
      </c>
      <c r="D16" s="123"/>
      <c r="E16" s="123"/>
      <c r="F16" s="123"/>
      <c r="G16" s="123"/>
      <c r="H16" s="123"/>
      <c r="I16" s="123"/>
      <c r="J16" s="123"/>
      <c r="K16" s="123"/>
      <c r="L16" s="123"/>
    </row>
    <row r="17" spans="1:3" ht="13.5">
      <c r="A17" s="46"/>
      <c r="C17" s="47"/>
    </row>
    <row r="18" spans="1:12" ht="13.5">
      <c r="A18" s="46" t="s">
        <v>107</v>
      </c>
      <c r="C18" s="47" t="s">
        <v>108</v>
      </c>
      <c r="D18" s="123" t="s">
        <v>109</v>
      </c>
      <c r="E18" s="123"/>
      <c r="F18" s="123"/>
      <c r="G18" s="123"/>
      <c r="H18" s="123"/>
      <c r="I18" s="123"/>
      <c r="J18" s="123"/>
      <c r="K18" s="123"/>
      <c r="L18" s="123"/>
    </row>
    <row r="19" spans="1:12" ht="13.5">
      <c r="A19" s="46"/>
      <c r="C19" s="47" t="s">
        <v>110</v>
      </c>
      <c r="D19" s="123" t="s">
        <v>111</v>
      </c>
      <c r="E19" s="123"/>
      <c r="F19" s="123"/>
      <c r="G19" s="123"/>
      <c r="H19" s="123"/>
      <c r="I19" s="123"/>
      <c r="J19" s="123"/>
      <c r="K19" s="123"/>
      <c r="L19" s="123"/>
    </row>
    <row r="20" spans="1:12" ht="13.5">
      <c r="A20" s="46"/>
      <c r="C20" s="47" t="s">
        <v>112</v>
      </c>
      <c r="D20" s="123" t="s">
        <v>113</v>
      </c>
      <c r="E20" s="123"/>
      <c r="F20" s="123"/>
      <c r="G20" s="123"/>
      <c r="H20" s="123"/>
      <c r="I20" s="123"/>
      <c r="J20" s="123"/>
      <c r="K20" s="123"/>
      <c r="L20" s="123"/>
    </row>
    <row r="21" spans="1:12" ht="13.5">
      <c r="A21" s="46"/>
      <c r="C21" s="47" t="s">
        <v>114</v>
      </c>
      <c r="D21" s="123" t="s">
        <v>115</v>
      </c>
      <c r="E21" s="123"/>
      <c r="F21" s="123"/>
      <c r="G21" s="123"/>
      <c r="H21" s="123"/>
      <c r="I21" s="123"/>
      <c r="J21" s="123"/>
      <c r="K21" s="123"/>
      <c r="L21" s="123"/>
    </row>
    <row r="22" spans="1:12" ht="13.5">
      <c r="A22" s="46"/>
      <c r="C22" s="47" t="s">
        <v>116</v>
      </c>
      <c r="D22" s="123" t="s">
        <v>158</v>
      </c>
      <c r="E22" s="123"/>
      <c r="F22" s="123"/>
      <c r="G22" s="123"/>
      <c r="H22" s="123"/>
      <c r="I22" s="123"/>
      <c r="J22" s="123"/>
      <c r="K22" s="123"/>
      <c r="L22" s="123"/>
    </row>
    <row r="23" spans="1:9" ht="13.5">
      <c r="A23" s="46"/>
      <c r="C23" s="47"/>
      <c r="I23" s="48"/>
    </row>
    <row r="24" spans="1:12" ht="13.5">
      <c r="A24" s="46" t="s">
        <v>117</v>
      </c>
      <c r="C24" s="47" t="s">
        <v>108</v>
      </c>
      <c r="D24" s="123" t="s">
        <v>118</v>
      </c>
      <c r="E24" s="123"/>
      <c r="F24" s="123"/>
      <c r="G24" s="123"/>
      <c r="H24" s="123"/>
      <c r="I24" s="123"/>
      <c r="J24" s="123"/>
      <c r="K24" s="123"/>
      <c r="L24" s="123"/>
    </row>
    <row r="25" spans="1:12" ht="27" customHeight="1">
      <c r="A25" s="46"/>
      <c r="C25" s="47" t="s">
        <v>110</v>
      </c>
      <c r="D25" s="123" t="s">
        <v>119</v>
      </c>
      <c r="E25" s="123"/>
      <c r="F25" s="123"/>
      <c r="G25" s="123"/>
      <c r="H25" s="123"/>
      <c r="I25" s="123"/>
      <c r="J25" s="123"/>
      <c r="K25" s="123"/>
      <c r="L25" s="123"/>
    </row>
    <row r="26" spans="1:12" ht="42" customHeight="1">
      <c r="A26" s="46"/>
      <c r="C26" s="47" t="s">
        <v>112</v>
      </c>
      <c r="D26" s="123" t="s">
        <v>120</v>
      </c>
      <c r="E26" s="123"/>
      <c r="F26" s="123"/>
      <c r="G26" s="123"/>
      <c r="H26" s="123"/>
      <c r="I26" s="123"/>
      <c r="J26" s="123"/>
      <c r="K26" s="123"/>
      <c r="L26" s="123"/>
    </row>
    <row r="27" spans="1:12" ht="13.5">
      <c r="A27" s="46"/>
      <c r="C27" s="47" t="s">
        <v>114</v>
      </c>
      <c r="D27" s="123" t="s">
        <v>121</v>
      </c>
      <c r="E27" s="123"/>
      <c r="F27" s="123"/>
      <c r="G27" s="123"/>
      <c r="H27" s="123"/>
      <c r="I27" s="123"/>
      <c r="J27" s="123"/>
      <c r="K27" s="123"/>
      <c r="L27" s="123"/>
    </row>
    <row r="28" spans="1:12" ht="13.5">
      <c r="A28" s="46"/>
      <c r="C28" s="47" t="s">
        <v>116</v>
      </c>
      <c r="D28" s="123" t="s">
        <v>122</v>
      </c>
      <c r="E28" s="123"/>
      <c r="F28" s="123"/>
      <c r="G28" s="123"/>
      <c r="H28" s="123"/>
      <c r="I28" s="123"/>
      <c r="J28" s="123"/>
      <c r="K28" s="123"/>
      <c r="L28" s="123"/>
    </row>
    <row r="29" spans="1:3" ht="13.5">
      <c r="A29" s="46"/>
      <c r="C29" s="47"/>
    </row>
    <row r="30" spans="1:12" ht="27" customHeight="1">
      <c r="A30" s="46" t="s">
        <v>123</v>
      </c>
      <c r="C30" s="47" t="s">
        <v>108</v>
      </c>
      <c r="D30" s="123" t="s">
        <v>124</v>
      </c>
      <c r="E30" s="123"/>
      <c r="F30" s="123"/>
      <c r="G30" s="123"/>
      <c r="H30" s="123"/>
      <c r="I30" s="123"/>
      <c r="J30" s="123"/>
      <c r="K30" s="123"/>
      <c r="L30" s="123"/>
    </row>
    <row r="31" spans="1:12" ht="27" customHeight="1">
      <c r="A31" s="46"/>
      <c r="C31" s="47" t="s">
        <v>110</v>
      </c>
      <c r="D31" s="123" t="s">
        <v>125</v>
      </c>
      <c r="E31" s="123"/>
      <c r="F31" s="123"/>
      <c r="G31" s="123"/>
      <c r="H31" s="123"/>
      <c r="I31" s="123"/>
      <c r="J31" s="123"/>
      <c r="K31" s="123"/>
      <c r="L31" s="123"/>
    </row>
    <row r="32" spans="1:12" ht="13.5">
      <c r="A32" s="46"/>
      <c r="C32" s="47" t="s">
        <v>112</v>
      </c>
      <c r="D32" s="123" t="s">
        <v>126</v>
      </c>
      <c r="E32" s="123"/>
      <c r="F32" s="123"/>
      <c r="G32" s="123"/>
      <c r="H32" s="123"/>
      <c r="I32" s="123"/>
      <c r="J32" s="123"/>
      <c r="K32" s="123"/>
      <c r="L32" s="123"/>
    </row>
    <row r="35" spans="2:11" ht="19.5" customHeight="1">
      <c r="B35" s="122" t="s">
        <v>127</v>
      </c>
      <c r="C35" s="122"/>
      <c r="D35" s="122"/>
      <c r="E35" s="122"/>
      <c r="F35" s="122"/>
      <c r="G35" s="122"/>
      <c r="H35" s="122"/>
      <c r="I35" s="122"/>
      <c r="J35" s="122"/>
      <c r="K35" s="122"/>
    </row>
    <row r="36" spans="2:11" ht="10.5" customHeight="1">
      <c r="B36" s="49"/>
      <c r="C36" s="50"/>
      <c r="D36" s="50"/>
      <c r="E36" s="50"/>
      <c r="F36" s="50"/>
      <c r="G36" s="50"/>
      <c r="H36" s="50"/>
      <c r="I36" s="50"/>
      <c r="J36" s="50"/>
      <c r="K36" s="51"/>
    </row>
    <row r="37" spans="2:11" ht="13.5">
      <c r="B37" s="52"/>
      <c r="C37" s="117" t="s">
        <v>217</v>
      </c>
      <c r="D37" s="117"/>
      <c r="E37" s="117"/>
      <c r="F37" s="117"/>
      <c r="G37" s="117"/>
      <c r="H37" s="117" t="s">
        <v>218</v>
      </c>
      <c r="I37" s="117"/>
      <c r="J37" s="117"/>
      <c r="K37" s="118"/>
    </row>
    <row r="38" spans="2:11" ht="13.5">
      <c r="B38" s="52"/>
      <c r="C38" s="4"/>
      <c r="D38" s="4"/>
      <c r="E38" s="4"/>
      <c r="F38" s="4"/>
      <c r="G38" s="4"/>
      <c r="H38" s="4"/>
      <c r="I38" s="4"/>
      <c r="J38" s="4"/>
      <c r="K38" s="53"/>
    </row>
    <row r="39" spans="2:11" ht="13.5">
      <c r="B39" s="52"/>
      <c r="C39" s="4"/>
      <c r="D39" s="117" t="s">
        <v>128</v>
      </c>
      <c r="E39" s="117"/>
      <c r="F39" s="4"/>
      <c r="G39" s="4"/>
      <c r="H39" s="4"/>
      <c r="I39" s="117" t="s">
        <v>128</v>
      </c>
      <c r="J39" s="117"/>
      <c r="K39" s="53"/>
    </row>
    <row r="40" spans="2:11" ht="13.5">
      <c r="B40" s="52"/>
      <c r="C40" s="4"/>
      <c r="D40" s="117" t="s">
        <v>129</v>
      </c>
      <c r="E40" s="117"/>
      <c r="F40" s="4"/>
      <c r="G40" s="4"/>
      <c r="H40" s="4"/>
      <c r="I40" s="117" t="s">
        <v>130</v>
      </c>
      <c r="J40" s="117"/>
      <c r="K40" s="53"/>
    </row>
    <row r="41" spans="2:11" ht="13.5">
      <c r="B41" s="52"/>
      <c r="C41" s="4"/>
      <c r="D41" s="117" t="s">
        <v>131</v>
      </c>
      <c r="E41" s="117"/>
      <c r="F41" s="4"/>
      <c r="G41" s="4"/>
      <c r="H41" s="4"/>
      <c r="I41" s="117" t="s">
        <v>132</v>
      </c>
      <c r="J41" s="117"/>
      <c r="K41" s="53"/>
    </row>
    <row r="42" spans="2:11" ht="13.5">
      <c r="B42" s="52"/>
      <c r="C42" s="4"/>
      <c r="D42" s="117" t="s">
        <v>133</v>
      </c>
      <c r="E42" s="117"/>
      <c r="F42" s="4"/>
      <c r="G42" s="4"/>
      <c r="H42" s="4"/>
      <c r="I42" s="117" t="s">
        <v>134</v>
      </c>
      <c r="J42" s="117"/>
      <c r="K42" s="53"/>
    </row>
    <row r="43" spans="2:11" ht="13.5">
      <c r="B43" s="52"/>
      <c r="C43" s="4"/>
      <c r="D43" s="117" t="s">
        <v>135</v>
      </c>
      <c r="E43" s="117"/>
      <c r="F43" s="4"/>
      <c r="G43" s="4"/>
      <c r="H43" s="4"/>
      <c r="I43" s="117" t="s">
        <v>136</v>
      </c>
      <c r="J43" s="117"/>
      <c r="K43" s="53"/>
    </row>
    <row r="44" spans="2:11" ht="13.5">
      <c r="B44" s="52"/>
      <c r="C44" s="4"/>
      <c r="D44" s="117" t="s">
        <v>137</v>
      </c>
      <c r="E44" s="117"/>
      <c r="F44" s="4"/>
      <c r="G44" s="4"/>
      <c r="H44" s="4"/>
      <c r="I44" s="117" t="s">
        <v>138</v>
      </c>
      <c r="J44" s="117"/>
      <c r="K44" s="53"/>
    </row>
    <row r="45" spans="2:11" ht="13.5">
      <c r="B45" s="52"/>
      <c r="C45" s="4"/>
      <c r="D45" s="117" t="s">
        <v>139</v>
      </c>
      <c r="E45" s="117"/>
      <c r="F45" s="4"/>
      <c r="G45" s="4"/>
      <c r="H45" s="4"/>
      <c r="I45" s="4"/>
      <c r="J45" s="4"/>
      <c r="K45" s="53"/>
    </row>
    <row r="46" spans="2:11" ht="13.5">
      <c r="B46" s="52"/>
      <c r="C46" s="4"/>
      <c r="D46" s="117" t="s">
        <v>140</v>
      </c>
      <c r="E46" s="117"/>
      <c r="F46" s="4"/>
      <c r="G46" s="4"/>
      <c r="H46" s="4"/>
      <c r="I46" s="4"/>
      <c r="J46" s="4"/>
      <c r="K46" s="53"/>
    </row>
    <row r="47" spans="2:11" ht="13.5">
      <c r="B47" s="52"/>
      <c r="C47" s="4"/>
      <c r="D47" s="117" t="s">
        <v>141</v>
      </c>
      <c r="E47" s="117"/>
      <c r="F47" s="4"/>
      <c r="G47" s="4"/>
      <c r="H47" s="4"/>
      <c r="I47" s="4"/>
      <c r="J47" s="4"/>
      <c r="K47" s="53"/>
    </row>
    <row r="48" spans="2:11" ht="13.5">
      <c r="B48" s="54"/>
      <c r="C48" s="55"/>
      <c r="D48" s="55"/>
      <c r="E48" s="55"/>
      <c r="F48" s="55"/>
      <c r="G48" s="55"/>
      <c r="H48" s="55"/>
      <c r="I48" s="55"/>
      <c r="J48" s="55"/>
      <c r="K48" s="56"/>
    </row>
    <row r="51" spans="2:13" ht="17.25">
      <c r="B51" s="122" t="s">
        <v>142</v>
      </c>
      <c r="C51" s="122"/>
      <c r="D51" s="122"/>
      <c r="E51" s="122"/>
      <c r="F51" s="122"/>
      <c r="G51" s="122"/>
      <c r="H51" s="122"/>
      <c r="I51" s="122"/>
      <c r="J51" s="122"/>
      <c r="K51" s="122"/>
      <c r="M51" s="19"/>
    </row>
    <row r="52" spans="2:11" ht="9.75" customHeight="1">
      <c r="B52" s="49"/>
      <c r="C52" s="50"/>
      <c r="D52" s="50"/>
      <c r="E52" s="50"/>
      <c r="F52" s="50"/>
      <c r="G52" s="50"/>
      <c r="H52" s="50"/>
      <c r="I52" s="50"/>
      <c r="J52" s="50"/>
      <c r="K52" s="51"/>
    </row>
    <row r="53" spans="2:11" ht="13.5">
      <c r="B53" s="52"/>
      <c r="C53" s="4"/>
      <c r="D53" s="57">
        <v>37481</v>
      </c>
      <c r="E53" s="58">
        <v>0.6666666666666666</v>
      </c>
      <c r="F53" s="4"/>
      <c r="G53" s="117" t="s">
        <v>143</v>
      </c>
      <c r="H53" s="117"/>
      <c r="I53" s="117"/>
      <c r="J53" s="117"/>
      <c r="K53" s="118"/>
    </row>
    <row r="54" spans="2:11" ht="13.5">
      <c r="B54" s="52"/>
      <c r="C54" s="4"/>
      <c r="D54" s="4"/>
      <c r="E54" s="4"/>
      <c r="F54" s="4"/>
      <c r="G54" s="4"/>
      <c r="H54" s="4" t="s">
        <v>159</v>
      </c>
      <c r="I54" s="4"/>
      <c r="J54" s="4"/>
      <c r="K54" s="53"/>
    </row>
    <row r="55" spans="2:11" ht="13.5">
      <c r="B55" s="52"/>
      <c r="C55" s="4"/>
      <c r="D55" s="57">
        <v>37482</v>
      </c>
      <c r="E55" s="58">
        <v>0.3541666666666667</v>
      </c>
      <c r="F55" s="4"/>
      <c r="G55" s="117" t="s">
        <v>144</v>
      </c>
      <c r="H55" s="117"/>
      <c r="I55" s="117"/>
      <c r="J55" s="117"/>
      <c r="K55" s="118"/>
    </row>
    <row r="56" spans="2:11" ht="13.5">
      <c r="B56" s="52"/>
      <c r="C56" s="4"/>
      <c r="D56" s="4"/>
      <c r="E56" s="58">
        <v>0.375</v>
      </c>
      <c r="F56" s="4"/>
      <c r="G56" s="117" t="s">
        <v>145</v>
      </c>
      <c r="H56" s="117"/>
      <c r="I56" s="117"/>
      <c r="J56" s="117"/>
      <c r="K56" s="118"/>
    </row>
    <row r="57" spans="2:11" ht="13.5">
      <c r="B57" s="52"/>
      <c r="C57" s="4"/>
      <c r="D57" s="4"/>
      <c r="E57" s="58">
        <v>0.3854166666666667</v>
      </c>
      <c r="F57" s="4"/>
      <c r="G57" s="117" t="s">
        <v>146</v>
      </c>
      <c r="H57" s="117"/>
      <c r="I57" s="117"/>
      <c r="J57" s="117"/>
      <c r="K57" s="118"/>
    </row>
    <row r="58" spans="2:11" ht="13.5">
      <c r="B58" s="52"/>
      <c r="C58" s="4"/>
      <c r="D58" s="4"/>
      <c r="E58" s="58">
        <v>0.40972222222222227</v>
      </c>
      <c r="F58" s="4"/>
      <c r="G58" s="117" t="s">
        <v>147</v>
      </c>
      <c r="H58" s="117"/>
      <c r="I58" s="117"/>
      <c r="J58" s="117"/>
      <c r="K58" s="118"/>
    </row>
    <row r="59" spans="2:11" ht="13.5">
      <c r="B59" s="52"/>
      <c r="C59" s="4"/>
      <c r="D59" s="4"/>
      <c r="E59" s="58">
        <v>0.6736111111111112</v>
      </c>
      <c r="F59" s="4"/>
      <c r="G59" s="117" t="s">
        <v>148</v>
      </c>
      <c r="H59" s="117"/>
      <c r="I59" s="117"/>
      <c r="J59" s="117"/>
      <c r="K59" s="118"/>
    </row>
    <row r="60" spans="2:11" ht="13.5">
      <c r="B60" s="52"/>
      <c r="C60" s="4"/>
      <c r="D60" s="4"/>
      <c r="E60" s="4"/>
      <c r="F60" s="4"/>
      <c r="G60" s="4"/>
      <c r="H60" s="4"/>
      <c r="I60" s="4"/>
      <c r="J60" s="4"/>
      <c r="K60" s="53"/>
    </row>
    <row r="61" spans="2:11" ht="13.5">
      <c r="B61" s="52"/>
      <c r="C61" s="4"/>
      <c r="D61" s="57">
        <v>37483</v>
      </c>
      <c r="E61" s="58">
        <v>0.375</v>
      </c>
      <c r="F61" s="4"/>
      <c r="G61" s="117" t="s">
        <v>147</v>
      </c>
      <c r="H61" s="117"/>
      <c r="I61" s="117"/>
      <c r="J61" s="117"/>
      <c r="K61" s="118"/>
    </row>
    <row r="62" spans="2:11" ht="13.5">
      <c r="B62" s="52"/>
      <c r="C62" s="4"/>
      <c r="D62" s="4"/>
      <c r="E62" s="58">
        <v>0.4791666666666667</v>
      </c>
      <c r="F62" s="4"/>
      <c r="G62" s="117" t="s">
        <v>149</v>
      </c>
      <c r="H62" s="117"/>
      <c r="I62" s="117"/>
      <c r="J62" s="117"/>
      <c r="K62" s="118"/>
    </row>
    <row r="63" spans="2:11" ht="13.5">
      <c r="B63" s="52"/>
      <c r="C63" s="4"/>
      <c r="D63" s="4"/>
      <c r="E63" s="58">
        <v>0.5208333333333334</v>
      </c>
      <c r="F63" s="4"/>
      <c r="G63" s="117" t="s">
        <v>150</v>
      </c>
      <c r="H63" s="117"/>
      <c r="I63" s="117"/>
      <c r="J63" s="117"/>
      <c r="K63" s="118"/>
    </row>
    <row r="64" spans="2:11" ht="13.5">
      <c r="B64" s="52"/>
      <c r="C64" s="4"/>
      <c r="D64" s="4"/>
      <c r="E64" s="58">
        <v>0.6805555555555555</v>
      </c>
      <c r="F64" s="4"/>
      <c r="G64" s="117" t="s">
        <v>148</v>
      </c>
      <c r="H64" s="117"/>
      <c r="I64" s="117"/>
      <c r="J64" s="117"/>
      <c r="K64" s="118"/>
    </row>
    <row r="65" spans="2:11" ht="13.5">
      <c r="B65" s="52"/>
      <c r="C65" s="4"/>
      <c r="D65" s="4"/>
      <c r="E65" s="58">
        <v>0.7708333333333334</v>
      </c>
      <c r="F65" s="4"/>
      <c r="G65" s="115" t="s">
        <v>166</v>
      </c>
      <c r="H65" s="115"/>
      <c r="I65" s="115"/>
      <c r="J65" s="115"/>
      <c r="K65" s="116"/>
    </row>
    <row r="66" spans="2:11" ht="13.5">
      <c r="B66" s="52"/>
      <c r="C66" s="4"/>
      <c r="D66" s="4"/>
      <c r="E66" s="58">
        <v>0.8541666666666666</v>
      </c>
      <c r="F66" s="4"/>
      <c r="G66" s="115"/>
      <c r="H66" s="115"/>
      <c r="I66" s="115"/>
      <c r="J66" s="115"/>
      <c r="K66" s="116"/>
    </row>
    <row r="67" spans="2:11" ht="13.5">
      <c r="B67" s="52"/>
      <c r="C67" s="4"/>
      <c r="D67" s="4"/>
      <c r="E67" s="4"/>
      <c r="F67" s="4"/>
      <c r="G67" s="4"/>
      <c r="H67" s="4"/>
      <c r="I67" s="4"/>
      <c r="J67" s="4"/>
      <c r="K67" s="53"/>
    </row>
    <row r="68" spans="2:11" ht="13.5">
      <c r="B68" s="52"/>
      <c r="C68" s="4"/>
      <c r="D68" s="57">
        <v>37484</v>
      </c>
      <c r="E68" s="58">
        <v>0.3541666666666667</v>
      </c>
      <c r="F68" s="4"/>
      <c r="G68" s="117" t="s">
        <v>151</v>
      </c>
      <c r="H68" s="117"/>
      <c r="I68" s="117"/>
      <c r="J68" s="117"/>
      <c r="K68" s="118"/>
    </row>
    <row r="69" spans="2:11" ht="13.5">
      <c r="B69" s="52"/>
      <c r="C69" s="4"/>
      <c r="D69" s="4"/>
      <c r="E69" s="58">
        <v>0.4166666666666667</v>
      </c>
      <c r="F69" s="4"/>
      <c r="G69" s="117" t="s">
        <v>152</v>
      </c>
      <c r="H69" s="117"/>
      <c r="I69" s="117"/>
      <c r="J69" s="117"/>
      <c r="K69" s="118"/>
    </row>
    <row r="70" spans="2:11" ht="13.5">
      <c r="B70" s="52"/>
      <c r="C70" s="4"/>
      <c r="D70" s="4"/>
      <c r="E70" s="58">
        <v>0.5104166666666666</v>
      </c>
      <c r="F70" s="4"/>
      <c r="G70" s="117" t="s">
        <v>216</v>
      </c>
      <c r="H70" s="117"/>
      <c r="I70" s="117"/>
      <c r="J70" s="117"/>
      <c r="K70" s="118"/>
    </row>
    <row r="71" spans="2:11" ht="13.5">
      <c r="B71" s="52"/>
      <c r="C71" s="4"/>
      <c r="D71" s="4"/>
      <c r="E71" s="58">
        <v>0.5625</v>
      </c>
      <c r="F71" s="4"/>
      <c r="G71" s="117" t="s">
        <v>153</v>
      </c>
      <c r="H71" s="117"/>
      <c r="I71" s="117"/>
      <c r="J71" s="117"/>
      <c r="K71" s="118"/>
    </row>
    <row r="72" spans="2:11" ht="13.5">
      <c r="B72" s="52"/>
      <c r="C72" s="4"/>
      <c r="D72" s="4"/>
      <c r="E72" s="4"/>
      <c r="F72" s="4"/>
      <c r="G72" s="4"/>
      <c r="H72" s="4"/>
      <c r="I72" s="4"/>
      <c r="J72" s="4"/>
      <c r="K72" s="53"/>
    </row>
    <row r="73" spans="2:11" ht="13.5">
      <c r="B73" s="119" t="s">
        <v>160</v>
      </c>
      <c r="C73" s="120"/>
      <c r="D73" s="120"/>
      <c r="E73" s="120"/>
      <c r="F73" s="120"/>
      <c r="G73" s="120"/>
      <c r="H73" s="120"/>
      <c r="I73" s="120"/>
      <c r="J73" s="120"/>
      <c r="K73" s="121"/>
    </row>
    <row r="74" spans="2:11" ht="13.5">
      <c r="B74" s="54"/>
      <c r="C74" s="55"/>
      <c r="D74" s="55"/>
      <c r="E74" s="55"/>
      <c r="F74" s="55"/>
      <c r="G74" s="55"/>
      <c r="H74" s="55"/>
      <c r="I74" s="55"/>
      <c r="J74" s="55"/>
      <c r="K74" s="56"/>
    </row>
    <row r="75" ht="13.5">
      <c r="N75" t="s">
        <v>154</v>
      </c>
    </row>
    <row r="76" ht="13.5">
      <c r="N76" t="s">
        <v>155</v>
      </c>
    </row>
  </sheetData>
  <mergeCells count="58">
    <mergeCell ref="C8:L8"/>
    <mergeCell ref="C10:L10"/>
    <mergeCell ref="C12:L12"/>
    <mergeCell ref="A1:M1"/>
    <mergeCell ref="C3:L3"/>
    <mergeCell ref="C5:L5"/>
    <mergeCell ref="C6:L6"/>
    <mergeCell ref="C14:L14"/>
    <mergeCell ref="C15:L15"/>
    <mergeCell ref="C16:L16"/>
    <mergeCell ref="D18:L18"/>
    <mergeCell ref="D19:L19"/>
    <mergeCell ref="D20:L20"/>
    <mergeCell ref="D21:L21"/>
    <mergeCell ref="D22:L22"/>
    <mergeCell ref="D24:L24"/>
    <mergeCell ref="D25:L25"/>
    <mergeCell ref="D26:L26"/>
    <mergeCell ref="D27:L27"/>
    <mergeCell ref="D28:L28"/>
    <mergeCell ref="D30:L30"/>
    <mergeCell ref="D31:L31"/>
    <mergeCell ref="D32:L32"/>
    <mergeCell ref="B35:K35"/>
    <mergeCell ref="C37:G37"/>
    <mergeCell ref="H37:K37"/>
    <mergeCell ref="D39:E39"/>
    <mergeCell ref="I39:J39"/>
    <mergeCell ref="D40:E40"/>
    <mergeCell ref="I40:J40"/>
    <mergeCell ref="D41:E41"/>
    <mergeCell ref="I41:J41"/>
    <mergeCell ref="D42:E42"/>
    <mergeCell ref="I42:J42"/>
    <mergeCell ref="D43:E43"/>
    <mergeCell ref="I43:J43"/>
    <mergeCell ref="D44:E44"/>
    <mergeCell ref="I44:J44"/>
    <mergeCell ref="D45:E45"/>
    <mergeCell ref="D46:E46"/>
    <mergeCell ref="D47:E47"/>
    <mergeCell ref="B51:K51"/>
    <mergeCell ref="G53:K53"/>
    <mergeCell ref="G55:K55"/>
    <mergeCell ref="G56:K56"/>
    <mergeCell ref="G57:K57"/>
    <mergeCell ref="G58:K58"/>
    <mergeCell ref="G59:K59"/>
    <mergeCell ref="G61:K61"/>
    <mergeCell ref="G62:K62"/>
    <mergeCell ref="G63:K63"/>
    <mergeCell ref="G64:K64"/>
    <mergeCell ref="G65:K66"/>
    <mergeCell ref="G71:K71"/>
    <mergeCell ref="B73:K73"/>
    <mergeCell ref="G68:K68"/>
    <mergeCell ref="G69:K69"/>
    <mergeCell ref="G70:K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"/>
  <sheetViews>
    <sheetView zoomScale="115" zoomScaleNormal="115" workbookViewId="0" topLeftCell="A1">
      <selection activeCell="R96" sqref="A1:R97"/>
    </sheetView>
  </sheetViews>
  <sheetFormatPr defaultColWidth="9.00390625" defaultRowHeight="13.5"/>
  <cols>
    <col min="1" max="1" width="14.625" style="0" customWidth="1"/>
    <col min="2" max="2" width="3.625" style="0" customWidth="1"/>
    <col min="3" max="3" width="2.625" style="0" customWidth="1"/>
    <col min="4" max="5" width="3.625" style="0" customWidth="1"/>
    <col min="6" max="6" width="2.50390625" style="0" customWidth="1"/>
    <col min="7" max="8" width="3.625" style="0" customWidth="1"/>
    <col min="9" max="9" width="2.625" style="0" customWidth="1"/>
    <col min="10" max="10" width="3.75390625" style="0" customWidth="1"/>
    <col min="11" max="11" width="3.50390625" style="0" customWidth="1"/>
    <col min="12" max="12" width="2.625" style="0" customWidth="1"/>
    <col min="13" max="13" width="3.75390625" style="0" customWidth="1"/>
    <col min="14" max="18" width="6.625" style="0" customWidth="1"/>
    <col min="19" max="21" width="0.875" style="0" customWidth="1"/>
    <col min="22" max="22" width="1.12109375" style="0" customWidth="1"/>
  </cols>
  <sheetData>
    <row r="1" spans="1:18" ht="26.25" customHeight="1">
      <c r="A1" s="131" t="s">
        <v>168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ht="6.75" customHeight="1"/>
    <row r="3" spans="1:18" ht="16.5" customHeight="1">
      <c r="A3" s="132" t="s">
        <v>12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s="9" customFormat="1" ht="16.5" customHeight="1">
      <c r="A4" s="143"/>
      <c r="B4" s="108" t="str">
        <f>A6</f>
        <v>アルチ富山</v>
      </c>
      <c r="C4" s="109"/>
      <c r="D4" s="110"/>
      <c r="E4" s="108" t="str">
        <f>A8</f>
        <v>マンデ－国府</v>
      </c>
      <c r="F4" s="109"/>
      <c r="G4" s="110"/>
      <c r="H4" s="108" t="str">
        <f>A10</f>
        <v>芳川北</v>
      </c>
      <c r="I4" s="109"/>
      <c r="J4" s="110"/>
      <c r="K4" s="108" t="str">
        <f>A12</f>
        <v>富山西部</v>
      </c>
      <c r="L4" s="109"/>
      <c r="M4" s="110"/>
      <c r="N4" s="134" t="s">
        <v>1</v>
      </c>
      <c r="O4" s="134" t="s">
        <v>2</v>
      </c>
      <c r="P4" s="134" t="s">
        <v>3</v>
      </c>
      <c r="Q4" s="134" t="s">
        <v>4</v>
      </c>
      <c r="R4" s="134" t="s">
        <v>0</v>
      </c>
    </row>
    <row r="5" spans="1:18" s="9" customFormat="1" ht="16.5" customHeight="1">
      <c r="A5" s="144"/>
      <c r="B5" s="107" t="str">
        <f>A7</f>
        <v>富山</v>
      </c>
      <c r="C5" s="106"/>
      <c r="D5" s="145"/>
      <c r="E5" s="112" t="str">
        <f>A9</f>
        <v>新潟</v>
      </c>
      <c r="F5" s="146"/>
      <c r="G5" s="114"/>
      <c r="H5" s="112" t="str">
        <f>A11</f>
        <v>静岡</v>
      </c>
      <c r="I5" s="146"/>
      <c r="J5" s="114"/>
      <c r="K5" s="112" t="str">
        <f>A13</f>
        <v>富山</v>
      </c>
      <c r="L5" s="146"/>
      <c r="M5" s="114"/>
      <c r="N5" s="135"/>
      <c r="O5" s="135"/>
      <c r="P5" s="135"/>
      <c r="Q5" s="135"/>
      <c r="R5" s="135"/>
    </row>
    <row r="6" spans="1:22" s="9" customFormat="1" ht="16.5" customHeight="1">
      <c r="A6" s="20" t="s">
        <v>169</v>
      </c>
      <c r="B6" s="125"/>
      <c r="C6" s="136"/>
      <c r="D6" s="137"/>
      <c r="E6" s="40"/>
      <c r="F6" s="81" t="str">
        <f>IF(E7="","",IF(E7&gt;G7,"○",IF(E7&lt;G7,"×","△")))</f>
        <v>○</v>
      </c>
      <c r="G6" s="76"/>
      <c r="H6" s="40"/>
      <c r="I6" s="81" t="str">
        <f>IF(H7="","",IF(H7&gt;J7,"○",IF(H7&lt;J7,"×","△")))</f>
        <v>○</v>
      </c>
      <c r="J6" s="76"/>
      <c r="K6" s="40"/>
      <c r="L6" s="81" t="str">
        <f>IF(K7="","",IF(K7&gt;M7,"○",IF(K7&lt;M7,"×","△")))</f>
        <v>×</v>
      </c>
      <c r="M6" s="76"/>
      <c r="N6" s="141">
        <f>IF(S6="","",T6*3+V6)</f>
        <v>6</v>
      </c>
      <c r="O6" s="141">
        <f>IF(S6="","",E7+H7+K7)</f>
        <v>6</v>
      </c>
      <c r="P6" s="141">
        <f>IF(S6="","",G7+J7+M7)</f>
        <v>1</v>
      </c>
      <c r="Q6" s="141">
        <f>IF(S6="","",O6-P6)</f>
        <v>5</v>
      </c>
      <c r="R6" s="141">
        <v>2</v>
      </c>
      <c r="S6" s="78" t="str">
        <f>IF(COUNT(B7:M7)=6,"*","")</f>
        <v>*</v>
      </c>
      <c r="T6" s="79">
        <f>IF(S6="","",COUNTIF(B6:M6,"○"))</f>
        <v>2</v>
      </c>
      <c r="U6" s="79">
        <f>IF(S6="","",COUNTIF(B6:M6,"×"))</f>
        <v>1</v>
      </c>
      <c r="V6" s="79">
        <f>IF(S6="","",COUNTIF(B6:M6,"△"))</f>
        <v>0</v>
      </c>
    </row>
    <row r="7" spans="1:21" s="9" customFormat="1" ht="16.5" customHeight="1">
      <c r="A7" s="21" t="s">
        <v>48</v>
      </c>
      <c r="B7" s="138"/>
      <c r="C7" s="139"/>
      <c r="D7" s="140"/>
      <c r="E7" s="42">
        <f>'報道'!B10</f>
        <v>5</v>
      </c>
      <c r="F7" s="43" t="s">
        <v>324</v>
      </c>
      <c r="G7" s="77">
        <f>'報道'!F10</f>
        <v>0</v>
      </c>
      <c r="H7" s="42">
        <f>'報道'!B18</f>
        <v>1</v>
      </c>
      <c r="I7" s="43" t="s">
        <v>324</v>
      </c>
      <c r="J7" s="77">
        <f>'報道'!F18</f>
        <v>0</v>
      </c>
      <c r="K7" s="42">
        <f>'報道'!B120</f>
        <v>0</v>
      </c>
      <c r="L7" s="43" t="s">
        <v>324</v>
      </c>
      <c r="M7" s="77">
        <f>'報道'!F120</f>
        <v>1</v>
      </c>
      <c r="N7" s="142"/>
      <c r="O7" s="142"/>
      <c r="P7" s="142"/>
      <c r="Q7" s="142"/>
      <c r="R7" s="142"/>
      <c r="T7" s="79"/>
      <c r="U7" s="79"/>
    </row>
    <row r="8" spans="1:22" s="9" customFormat="1" ht="16.5" customHeight="1">
      <c r="A8" s="20" t="s">
        <v>323</v>
      </c>
      <c r="B8" s="40"/>
      <c r="C8" s="81" t="str">
        <f>IF(B9="","",IF(B9&gt;D9,"○",IF(B9&lt;D9,"×","△")))</f>
        <v>×</v>
      </c>
      <c r="D8" s="76"/>
      <c r="E8" s="125"/>
      <c r="F8" s="136"/>
      <c r="G8" s="137"/>
      <c r="H8" s="40"/>
      <c r="I8" s="81" t="str">
        <f>IF(H9="","",IF(H9&gt;J9,"○",IF(H9&lt;J9,"×","△")))</f>
        <v>×</v>
      </c>
      <c r="J8" s="76"/>
      <c r="K8" s="40"/>
      <c r="L8" s="81" t="str">
        <f>IF(K9="","",IF(K9&gt;M9,"○",IF(K9&lt;M9,"×","△")))</f>
        <v>×</v>
      </c>
      <c r="M8" s="76"/>
      <c r="N8" s="141">
        <f>IF(S8="","",T8*3+V8)</f>
        <v>0</v>
      </c>
      <c r="O8" s="141">
        <f>IF(S8="","",B9+H9+K9)</f>
        <v>3</v>
      </c>
      <c r="P8" s="141">
        <f>IF(S8="","",D9+J9+M9)</f>
        <v>16</v>
      </c>
      <c r="Q8" s="141">
        <f>IF(S8="","",O8-P8)</f>
        <v>-13</v>
      </c>
      <c r="R8" s="141">
        <v>4</v>
      </c>
      <c r="S8" s="78" t="str">
        <f>IF(COUNT(B9:M9)=6,"*","")</f>
        <v>*</v>
      </c>
      <c r="T8" s="79">
        <f>IF(S8="","",COUNTIF(B8:M8,"○"))</f>
        <v>0</v>
      </c>
      <c r="V8" s="79">
        <f>IF(S8="","",COUNTIF(B8:M8,"△"))</f>
        <v>0</v>
      </c>
    </row>
    <row r="9" spans="1:18" s="9" customFormat="1" ht="16.5" customHeight="1">
      <c r="A9" s="21" t="s">
        <v>170</v>
      </c>
      <c r="B9" s="82">
        <f>IF(G7="","",G7)</f>
        <v>0</v>
      </c>
      <c r="C9" s="43" t="s">
        <v>324</v>
      </c>
      <c r="D9" s="83">
        <f>IF(E7="","",E7)</f>
        <v>5</v>
      </c>
      <c r="E9" s="138"/>
      <c r="F9" s="139"/>
      <c r="G9" s="140"/>
      <c r="H9" s="42">
        <f>'報道'!B124</f>
        <v>3</v>
      </c>
      <c r="I9" s="43" t="s">
        <v>324</v>
      </c>
      <c r="J9" s="77">
        <f>'報道'!F124</f>
        <v>4</v>
      </c>
      <c r="K9" s="42">
        <f>'報道'!B22</f>
        <v>0</v>
      </c>
      <c r="L9" s="43" t="s">
        <v>324</v>
      </c>
      <c r="M9" s="77">
        <f>'報道'!F22</f>
        <v>7</v>
      </c>
      <c r="N9" s="142"/>
      <c r="O9" s="142"/>
      <c r="P9" s="142"/>
      <c r="Q9" s="142"/>
      <c r="R9" s="142"/>
    </row>
    <row r="10" spans="1:22" s="9" customFormat="1" ht="16.5" customHeight="1">
      <c r="A10" s="20" t="s">
        <v>171</v>
      </c>
      <c r="B10" s="40"/>
      <c r="C10" s="81" t="str">
        <f>IF(B11="","",IF(B11&gt;D11,"○",IF(B11&lt;D11,"×","△")))</f>
        <v>×</v>
      </c>
      <c r="D10" s="76"/>
      <c r="E10" s="40"/>
      <c r="F10" s="81" t="str">
        <f>IF(E11="","",IF(E11&gt;G11,"○",IF(E11&lt;G11,"×","△")))</f>
        <v>○</v>
      </c>
      <c r="G10" s="76"/>
      <c r="H10" s="125"/>
      <c r="I10" s="136"/>
      <c r="J10" s="137"/>
      <c r="K10" s="40"/>
      <c r="L10" s="81" t="str">
        <f>IF(K11="","",IF(K11&gt;M11,"○",IF(K11&lt;M11,"×","△")))</f>
        <v>×</v>
      </c>
      <c r="M10" s="76"/>
      <c r="N10" s="141">
        <f>IF(S10="","",T10*3+V10)</f>
        <v>3</v>
      </c>
      <c r="O10" s="141">
        <f>IF(S10="","",B11+E11+K11)</f>
        <v>4</v>
      </c>
      <c r="P10" s="141">
        <f>IF(S10="","",D11+G11+M11)</f>
        <v>6</v>
      </c>
      <c r="Q10" s="141">
        <f>IF(S10="","",O10-P10)</f>
        <v>-2</v>
      </c>
      <c r="R10" s="141">
        <v>3</v>
      </c>
      <c r="S10" s="78" t="str">
        <f>IF(COUNT(B11:M11)=6,"*","")</f>
        <v>*</v>
      </c>
      <c r="T10" s="79">
        <f>IF(S10="","",COUNTIF(B10:M10,"○"))</f>
        <v>1</v>
      </c>
      <c r="V10" s="79">
        <f>IF(S10="","",COUNTIF(B10:M10,"△"))</f>
        <v>0</v>
      </c>
    </row>
    <row r="11" spans="1:18" s="9" customFormat="1" ht="16.5" customHeight="1">
      <c r="A11" s="21" t="s">
        <v>172</v>
      </c>
      <c r="B11" s="82">
        <f>IF(J7="","",J7)</f>
        <v>0</v>
      </c>
      <c r="C11" s="43" t="s">
        <v>324</v>
      </c>
      <c r="D11" s="83">
        <f>IF(H7="","",H7)</f>
        <v>1</v>
      </c>
      <c r="E11" s="82">
        <f>IF(J9="","",J9)</f>
        <v>4</v>
      </c>
      <c r="F11" s="43" t="s">
        <v>324</v>
      </c>
      <c r="G11" s="83">
        <f>IF(H9="","",H9)</f>
        <v>3</v>
      </c>
      <c r="H11" s="138"/>
      <c r="I11" s="139"/>
      <c r="J11" s="140"/>
      <c r="K11" s="42">
        <f>'報道'!B14</f>
        <v>0</v>
      </c>
      <c r="L11" s="43" t="s">
        <v>324</v>
      </c>
      <c r="M11" s="77">
        <f>'報道'!F14</f>
        <v>2</v>
      </c>
      <c r="N11" s="142"/>
      <c r="O11" s="142"/>
      <c r="P11" s="142"/>
      <c r="Q11" s="142"/>
      <c r="R11" s="142"/>
    </row>
    <row r="12" spans="1:22" s="9" customFormat="1" ht="16.5" customHeight="1">
      <c r="A12" s="20" t="s">
        <v>173</v>
      </c>
      <c r="B12" s="40"/>
      <c r="C12" s="81" t="str">
        <f>IF(B13="","",IF(B13&gt;D13,"○",IF(B13&lt;D13,"×","△")))</f>
        <v>○</v>
      </c>
      <c r="D12" s="76"/>
      <c r="E12" s="40"/>
      <c r="F12" s="81" t="str">
        <f>IF(E13="","",IF(E13&gt;G13,"○",IF(E13&lt;G13,"×","△")))</f>
        <v>○</v>
      </c>
      <c r="G12" s="76"/>
      <c r="H12" s="40"/>
      <c r="I12" s="81" t="str">
        <f>IF(H13="","",IF(H13&gt;J13,"○",IF(H13&lt;J13,"×","△")))</f>
        <v>○</v>
      </c>
      <c r="J12" s="76"/>
      <c r="K12" s="125"/>
      <c r="L12" s="136"/>
      <c r="M12" s="137"/>
      <c r="N12" s="141">
        <f>IF(S12="","",T12*3+V12)</f>
        <v>9</v>
      </c>
      <c r="O12" s="141">
        <f>IF(S12="","",B13+E13+H13)</f>
        <v>10</v>
      </c>
      <c r="P12" s="141">
        <f>IF(S12="","",D13+G13+J13)</f>
        <v>0</v>
      </c>
      <c r="Q12" s="141">
        <f>IF(S12="","",O12-P12)</f>
        <v>10</v>
      </c>
      <c r="R12" s="141">
        <v>1</v>
      </c>
      <c r="S12" s="78" t="str">
        <f>IF(COUNT(B13:M13)=6,"*","")</f>
        <v>*</v>
      </c>
      <c r="T12" s="79">
        <f>IF(S12="","",COUNTIF(B12:M12,"○"))</f>
        <v>3</v>
      </c>
      <c r="V12" s="79">
        <f>IF(S12="","",COUNTIF(B12:M12,"△"))</f>
        <v>0</v>
      </c>
    </row>
    <row r="13" spans="1:18" s="9" customFormat="1" ht="16.5" customHeight="1">
      <c r="A13" s="21" t="s">
        <v>48</v>
      </c>
      <c r="B13" s="82">
        <f>IF(M7="","",M7)</f>
        <v>1</v>
      </c>
      <c r="C13" s="43" t="s">
        <v>324</v>
      </c>
      <c r="D13" s="83">
        <f>IF(K7="","",K7)</f>
        <v>0</v>
      </c>
      <c r="E13" s="82">
        <f>IF(M9="","",M9)</f>
        <v>7</v>
      </c>
      <c r="F13" s="43" t="s">
        <v>324</v>
      </c>
      <c r="G13" s="83">
        <f>IF(K9="","",K9)</f>
        <v>0</v>
      </c>
      <c r="H13" s="82">
        <f>IF(M11="","",M11)</f>
        <v>2</v>
      </c>
      <c r="I13" s="43" t="s">
        <v>324</v>
      </c>
      <c r="J13" s="83">
        <f>IF(K11="","",K11)</f>
        <v>0</v>
      </c>
      <c r="K13" s="138"/>
      <c r="L13" s="139"/>
      <c r="M13" s="140"/>
      <c r="N13" s="142"/>
      <c r="O13" s="142"/>
      <c r="P13" s="142"/>
      <c r="Q13" s="142"/>
      <c r="R13" s="142"/>
    </row>
    <row r="14" spans="1:18" ht="16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6.5" customHeight="1">
      <c r="A15" s="133" t="s">
        <v>11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</row>
    <row r="16" spans="1:18" s="9" customFormat="1" ht="16.5" customHeight="1">
      <c r="A16" s="143"/>
      <c r="B16" s="108" t="str">
        <f>A18</f>
        <v>射水</v>
      </c>
      <c r="C16" s="109"/>
      <c r="D16" s="110"/>
      <c r="E16" s="108" t="str">
        <f>A20</f>
        <v>川越ひまわり</v>
      </c>
      <c r="F16" s="111"/>
      <c r="G16" s="110"/>
      <c r="H16" s="108" t="str">
        <f>A22</f>
        <v>北信北</v>
      </c>
      <c r="I16" s="111"/>
      <c r="J16" s="110"/>
      <c r="K16" s="108" t="str">
        <f>A24</f>
        <v>砺波</v>
      </c>
      <c r="L16" s="111"/>
      <c r="M16" s="110"/>
      <c r="N16" s="134" t="s">
        <v>1</v>
      </c>
      <c r="O16" s="134" t="s">
        <v>2</v>
      </c>
      <c r="P16" s="134" t="s">
        <v>3</v>
      </c>
      <c r="Q16" s="134" t="s">
        <v>4</v>
      </c>
      <c r="R16" s="134" t="s">
        <v>0</v>
      </c>
    </row>
    <row r="17" spans="1:18" s="9" customFormat="1" ht="16.5" customHeight="1">
      <c r="A17" s="144"/>
      <c r="B17" s="112" t="str">
        <f>A19</f>
        <v>富山</v>
      </c>
      <c r="C17" s="146"/>
      <c r="D17" s="114"/>
      <c r="E17" s="112" t="str">
        <f>A21</f>
        <v>埼玉</v>
      </c>
      <c r="F17" s="113"/>
      <c r="G17" s="114"/>
      <c r="H17" s="112" t="str">
        <f>A23</f>
        <v>長野</v>
      </c>
      <c r="I17" s="113"/>
      <c r="J17" s="114"/>
      <c r="K17" s="112" t="str">
        <f>A25</f>
        <v>富山</v>
      </c>
      <c r="L17" s="113"/>
      <c r="M17" s="114"/>
      <c r="N17" s="135"/>
      <c r="O17" s="135"/>
      <c r="P17" s="135"/>
      <c r="Q17" s="135"/>
      <c r="R17" s="135"/>
    </row>
    <row r="18" spans="1:22" s="9" customFormat="1" ht="16.5" customHeight="1">
      <c r="A18" s="20" t="s">
        <v>174</v>
      </c>
      <c r="B18" s="125"/>
      <c r="C18" s="147"/>
      <c r="D18" s="148"/>
      <c r="E18" s="40"/>
      <c r="F18" s="80" t="str">
        <f>IF(E19="","",IF(E19&gt;G19,"○",IF(E19&lt;G19,"×","△")))</f>
        <v>△</v>
      </c>
      <c r="G18" s="41"/>
      <c r="H18" s="40"/>
      <c r="I18" s="80" t="str">
        <f>IF(H19="","",IF(H19&gt;J19,"○",IF(H19&lt;J19,"×","△")))</f>
        <v>△</v>
      </c>
      <c r="J18" s="41"/>
      <c r="K18" s="40"/>
      <c r="L18" s="80" t="str">
        <f>IF(K19="","",IF(K19&gt;M19,"○",IF(K19&lt;M19,"×","△")))</f>
        <v>×</v>
      </c>
      <c r="M18" s="41"/>
      <c r="N18" s="141">
        <f>IF(S18="","",T18*3+V18)</f>
        <v>2</v>
      </c>
      <c r="O18" s="141">
        <f>IF(S18="","",E19+H19+K19)</f>
        <v>2</v>
      </c>
      <c r="P18" s="141">
        <f>IF(S18="","",G19+J19+M19)</f>
        <v>3</v>
      </c>
      <c r="Q18" s="141">
        <f>IF(S18="","",O18-P18)</f>
        <v>-1</v>
      </c>
      <c r="R18" s="141">
        <v>4</v>
      </c>
      <c r="S18" s="78" t="str">
        <f>IF(COUNT(B19:M19)=6,"*","")</f>
        <v>*</v>
      </c>
      <c r="T18" s="79">
        <f>IF(S18="","",COUNTIF(B18:M18,"○"))</f>
        <v>0</v>
      </c>
      <c r="V18" s="79">
        <f>IF(S18="","",COUNTIF(B18:M18,"△"))</f>
        <v>2</v>
      </c>
    </row>
    <row r="19" spans="1:18" s="9" customFormat="1" ht="16.5" customHeight="1">
      <c r="A19" s="21" t="s">
        <v>48</v>
      </c>
      <c r="B19" s="149"/>
      <c r="C19" s="150"/>
      <c r="D19" s="151"/>
      <c r="E19" s="42">
        <f>'報道'!B28</f>
        <v>0</v>
      </c>
      <c r="F19" s="43" t="s">
        <v>324</v>
      </c>
      <c r="G19" s="44">
        <f>'報道'!F28</f>
        <v>0</v>
      </c>
      <c r="H19" s="42">
        <f>'報道'!B36</f>
        <v>1</v>
      </c>
      <c r="I19" s="43" t="s">
        <v>324</v>
      </c>
      <c r="J19" s="44">
        <f>'報道'!F36</f>
        <v>1</v>
      </c>
      <c r="K19" s="42">
        <f>'報道'!B129</f>
        <v>1</v>
      </c>
      <c r="L19" s="43" t="s">
        <v>324</v>
      </c>
      <c r="M19" s="44">
        <f>'報道'!F129</f>
        <v>2</v>
      </c>
      <c r="N19" s="142"/>
      <c r="O19" s="142"/>
      <c r="P19" s="142"/>
      <c r="Q19" s="142"/>
      <c r="R19" s="142"/>
    </row>
    <row r="20" spans="1:22" s="9" customFormat="1" ht="16.5" customHeight="1">
      <c r="A20" s="20" t="s">
        <v>175</v>
      </c>
      <c r="B20" s="40"/>
      <c r="C20" s="81" t="str">
        <f>IF(B21="","",IF(B21&gt;D21,"○",IF(B21&lt;D21,"×","△")))</f>
        <v>△</v>
      </c>
      <c r="D20" s="76"/>
      <c r="E20" s="125"/>
      <c r="F20" s="136"/>
      <c r="G20" s="137"/>
      <c r="H20" s="40"/>
      <c r="I20" s="80" t="str">
        <f>IF(H21="","",IF(H21&gt;J21,"○",IF(H21&lt;J21,"×","△")))</f>
        <v>△</v>
      </c>
      <c r="J20" s="41"/>
      <c r="K20" s="40"/>
      <c r="L20" s="80" t="str">
        <f>IF(K21="","",IF(K21&gt;M21,"○",IF(K21&lt;M21,"×","△")))</f>
        <v>○</v>
      </c>
      <c r="M20" s="41"/>
      <c r="N20" s="141">
        <f>IF(S20="","",T20*3+V20)</f>
        <v>5</v>
      </c>
      <c r="O20" s="141">
        <f>IF(S20="","",B21+H21+K21)</f>
        <v>3</v>
      </c>
      <c r="P20" s="141">
        <f>IF(S20="","",D21+J21+M21)</f>
        <v>1</v>
      </c>
      <c r="Q20" s="141">
        <f>IF(S20="","",O20-P20)</f>
        <v>2</v>
      </c>
      <c r="R20" s="141">
        <v>1</v>
      </c>
      <c r="S20" s="78" t="str">
        <f>IF(COUNT(B21:M21)=6,"*","")</f>
        <v>*</v>
      </c>
      <c r="T20" s="79">
        <f>IF(S20="","",COUNTIF(B20:M20,"○"))</f>
        <v>1</v>
      </c>
      <c r="V20" s="79">
        <f>IF(S20="","",COUNTIF(B20:M20,"△"))</f>
        <v>2</v>
      </c>
    </row>
    <row r="21" spans="1:18" s="9" customFormat="1" ht="16.5" customHeight="1">
      <c r="A21" s="21" t="s">
        <v>176</v>
      </c>
      <c r="B21" s="82">
        <f>IF(G19="","",G19)</f>
        <v>0</v>
      </c>
      <c r="C21" s="43" t="s">
        <v>324</v>
      </c>
      <c r="D21" s="83">
        <f>IF(E19="","",E19)</f>
        <v>0</v>
      </c>
      <c r="E21" s="138"/>
      <c r="F21" s="139"/>
      <c r="G21" s="140"/>
      <c r="H21" s="42">
        <f>'報道'!B133</f>
        <v>1</v>
      </c>
      <c r="I21" s="43" t="s">
        <v>324</v>
      </c>
      <c r="J21" s="44">
        <f>'報道'!F133</f>
        <v>1</v>
      </c>
      <c r="K21" s="42">
        <f>'報道'!B40</f>
        <v>2</v>
      </c>
      <c r="L21" s="43" t="s">
        <v>324</v>
      </c>
      <c r="M21" s="44">
        <f>'報道'!F40</f>
        <v>0</v>
      </c>
      <c r="N21" s="142"/>
      <c r="O21" s="142"/>
      <c r="P21" s="142"/>
      <c r="Q21" s="142"/>
      <c r="R21" s="142"/>
    </row>
    <row r="22" spans="1:22" s="9" customFormat="1" ht="16.5" customHeight="1">
      <c r="A22" s="20" t="s">
        <v>177</v>
      </c>
      <c r="B22" s="40"/>
      <c r="C22" s="81" t="str">
        <f>IF(B23="","",IF(B23&gt;D23,"○",IF(B23&lt;D23,"×","△")))</f>
        <v>△</v>
      </c>
      <c r="D22" s="76"/>
      <c r="E22" s="40"/>
      <c r="F22" s="81" t="str">
        <f>IF(E23="","",IF(E23&gt;G23,"○",IF(E23&lt;G23,"×","△")))</f>
        <v>△</v>
      </c>
      <c r="G22" s="76"/>
      <c r="H22" s="125"/>
      <c r="I22" s="136"/>
      <c r="J22" s="137"/>
      <c r="K22" s="40"/>
      <c r="L22" s="80" t="str">
        <f>IF(K23="","",IF(K23&gt;M23,"○",IF(K23&lt;M23,"×","△")))</f>
        <v>△</v>
      </c>
      <c r="M22" s="41"/>
      <c r="N22" s="141">
        <f>IF(S22="","",T22*3+V22)</f>
        <v>3</v>
      </c>
      <c r="O22" s="141">
        <f>IF(S22="","",B23+E23+K23)</f>
        <v>2</v>
      </c>
      <c r="P22" s="141">
        <f>IF(S22="","",D23+G23+M23)</f>
        <v>2</v>
      </c>
      <c r="Q22" s="141">
        <f>IF(S22="","",O22-P22)</f>
        <v>0</v>
      </c>
      <c r="R22" s="141">
        <v>3</v>
      </c>
      <c r="S22" s="78" t="str">
        <f>IF(COUNT(B23:M23)=6,"*","")</f>
        <v>*</v>
      </c>
      <c r="T22" s="79">
        <f>IF(S22="","",COUNTIF(B22:M22,"○"))</f>
        <v>0</v>
      </c>
      <c r="V22" s="79">
        <f>IF(S22="","",COUNTIF(B22:M22,"△"))</f>
        <v>3</v>
      </c>
    </row>
    <row r="23" spans="1:18" s="9" customFormat="1" ht="16.5" customHeight="1">
      <c r="A23" s="21" t="s">
        <v>178</v>
      </c>
      <c r="B23" s="82">
        <f>IF(J19="","",J19)</f>
        <v>1</v>
      </c>
      <c r="C23" s="43" t="s">
        <v>324</v>
      </c>
      <c r="D23" s="83">
        <f>IF(H19="","",H19)</f>
        <v>1</v>
      </c>
      <c r="E23" s="82">
        <f>IF(J21="","",J21)</f>
        <v>1</v>
      </c>
      <c r="F23" s="43" t="s">
        <v>324</v>
      </c>
      <c r="G23" s="83">
        <f>IF(H21="","",H21)</f>
        <v>1</v>
      </c>
      <c r="H23" s="138"/>
      <c r="I23" s="139"/>
      <c r="J23" s="140"/>
      <c r="K23" s="42">
        <f>'報道'!B32</f>
        <v>0</v>
      </c>
      <c r="L23" s="43" t="s">
        <v>324</v>
      </c>
      <c r="M23" s="44">
        <f>'報道'!F32</f>
        <v>0</v>
      </c>
      <c r="N23" s="142"/>
      <c r="O23" s="142"/>
      <c r="P23" s="142"/>
      <c r="Q23" s="142"/>
      <c r="R23" s="142"/>
    </row>
    <row r="24" spans="1:22" s="9" customFormat="1" ht="16.5" customHeight="1">
      <c r="A24" s="20" t="s">
        <v>179</v>
      </c>
      <c r="B24" s="40"/>
      <c r="C24" s="81" t="str">
        <f>IF(B25="","",IF(B25&gt;D25,"○",IF(B25&lt;D25,"×","△")))</f>
        <v>○</v>
      </c>
      <c r="D24" s="76"/>
      <c r="E24" s="40"/>
      <c r="F24" s="81" t="str">
        <f>IF(E25="","",IF(E25&gt;G25,"○",IF(E25&lt;G25,"×","△")))</f>
        <v>×</v>
      </c>
      <c r="G24" s="76"/>
      <c r="H24" s="40"/>
      <c r="I24" s="81" t="str">
        <f>IF(H25="","",IF(H25&gt;J25,"○",IF(H25&lt;J25,"×","△")))</f>
        <v>△</v>
      </c>
      <c r="J24" s="76"/>
      <c r="K24" s="125"/>
      <c r="L24" s="147"/>
      <c r="M24" s="148"/>
      <c r="N24" s="141">
        <f>IF(S24="","",T24*3+V24)</f>
        <v>4</v>
      </c>
      <c r="O24" s="141">
        <f>IF(S24="","",B25+E25+H25)</f>
        <v>2</v>
      </c>
      <c r="P24" s="141">
        <f>IF(S24="","",D25+G25+J25)</f>
        <v>3</v>
      </c>
      <c r="Q24" s="141">
        <f>IF(S24="","",O24-P24)</f>
        <v>-1</v>
      </c>
      <c r="R24" s="141">
        <v>2</v>
      </c>
      <c r="S24" s="78" t="str">
        <f>IF(COUNT(B25:M25)=6,"*","")</f>
        <v>*</v>
      </c>
      <c r="T24" s="79">
        <f>IF(S24="","",COUNTIF(B24:M24,"○"))</f>
        <v>1</v>
      </c>
      <c r="V24" s="79">
        <f>IF(S24="","",COUNTIF(B24:M24,"△"))</f>
        <v>1</v>
      </c>
    </row>
    <row r="25" spans="1:18" s="9" customFormat="1" ht="16.5" customHeight="1">
      <c r="A25" s="21" t="s">
        <v>48</v>
      </c>
      <c r="B25" s="82">
        <f>IF(M19="","",M19)</f>
        <v>2</v>
      </c>
      <c r="C25" s="43" t="s">
        <v>324</v>
      </c>
      <c r="D25" s="83">
        <f>IF(K19="","",K19)</f>
        <v>1</v>
      </c>
      <c r="E25" s="82">
        <f>IF(M21="","",M21)</f>
        <v>0</v>
      </c>
      <c r="F25" s="43" t="s">
        <v>324</v>
      </c>
      <c r="G25" s="83">
        <f>IF(K21="","",K21)</f>
        <v>2</v>
      </c>
      <c r="H25" s="82">
        <f>IF(M23="","",M23)</f>
        <v>0</v>
      </c>
      <c r="I25" s="43" t="s">
        <v>324</v>
      </c>
      <c r="J25" s="83">
        <f>IF(K23="","",K23)</f>
        <v>0</v>
      </c>
      <c r="K25" s="149"/>
      <c r="L25" s="150"/>
      <c r="M25" s="151"/>
      <c r="N25" s="142"/>
      <c r="O25" s="142"/>
      <c r="P25" s="142"/>
      <c r="Q25" s="142"/>
      <c r="R25" s="142"/>
    </row>
    <row r="26" spans="1:18" ht="16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20" ht="16.5" customHeight="1">
      <c r="A27" s="133" t="s">
        <v>10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T27" s="9"/>
    </row>
    <row r="28" spans="1:18" s="9" customFormat="1" ht="16.5" customHeight="1">
      <c r="A28" s="143"/>
      <c r="B28" s="108" t="str">
        <f>A30</f>
        <v>高岡北部</v>
      </c>
      <c r="C28" s="109"/>
      <c r="D28" s="110"/>
      <c r="E28" s="108" t="str">
        <f>A32</f>
        <v>平井ＪＦＣ</v>
      </c>
      <c r="F28" s="111"/>
      <c r="G28" s="110"/>
      <c r="H28" s="108" t="str">
        <f>A34</f>
        <v>奈良市</v>
      </c>
      <c r="I28" s="111"/>
      <c r="J28" s="110"/>
      <c r="K28" s="108" t="str">
        <f>A36</f>
        <v>富山南部</v>
      </c>
      <c r="L28" s="111"/>
      <c r="M28" s="110"/>
      <c r="N28" s="134" t="s">
        <v>1</v>
      </c>
      <c r="O28" s="134" t="s">
        <v>2</v>
      </c>
      <c r="P28" s="134" t="s">
        <v>3</v>
      </c>
      <c r="Q28" s="134" t="s">
        <v>4</v>
      </c>
      <c r="R28" s="134" t="s">
        <v>0</v>
      </c>
    </row>
    <row r="29" spans="1:18" s="9" customFormat="1" ht="16.5" customHeight="1">
      <c r="A29" s="144"/>
      <c r="B29" s="112" t="str">
        <f>A31</f>
        <v>富山</v>
      </c>
      <c r="C29" s="146"/>
      <c r="D29" s="114"/>
      <c r="E29" s="112" t="str">
        <f>A33</f>
        <v>群馬</v>
      </c>
      <c r="F29" s="113"/>
      <c r="G29" s="114"/>
      <c r="H29" s="112" t="str">
        <f>A35</f>
        <v>奈良</v>
      </c>
      <c r="I29" s="113"/>
      <c r="J29" s="114"/>
      <c r="K29" s="112" t="str">
        <f>A37</f>
        <v>富山</v>
      </c>
      <c r="L29" s="113"/>
      <c r="M29" s="114"/>
      <c r="N29" s="135"/>
      <c r="O29" s="135"/>
      <c r="P29" s="135"/>
      <c r="Q29" s="135"/>
      <c r="R29" s="135"/>
    </row>
    <row r="30" spans="1:22" s="9" customFormat="1" ht="16.5" customHeight="1">
      <c r="A30" s="20" t="s">
        <v>180</v>
      </c>
      <c r="B30" s="125"/>
      <c r="C30" s="126"/>
      <c r="D30" s="127"/>
      <c r="E30" s="40"/>
      <c r="F30" s="80" t="str">
        <f>IF(E31="","",IF(E31&gt;G31,"○",IF(E31&lt;G31,"×","△")))</f>
        <v>×</v>
      </c>
      <c r="G30" s="41"/>
      <c r="H30" s="40"/>
      <c r="I30" s="80" t="str">
        <f>IF(H31="","",IF(H31&gt;J31,"○",IF(H31&lt;J31,"×","△")))</f>
        <v>×</v>
      </c>
      <c r="J30" s="41"/>
      <c r="K30" s="40"/>
      <c r="L30" s="80" t="str">
        <f>IF(K31="","",IF(K31&gt;M31,"○",IF(K31&lt;M31,"×","△")))</f>
        <v>×</v>
      </c>
      <c r="M30" s="41"/>
      <c r="N30" s="141">
        <f>IF(S30="","",T30*3+V30)</f>
        <v>0</v>
      </c>
      <c r="O30" s="141">
        <f>IF(S30="","",E31+H31+K31)</f>
        <v>0</v>
      </c>
      <c r="P30" s="141">
        <f>IF(S30="","",G31+J31+M31)</f>
        <v>4</v>
      </c>
      <c r="Q30" s="141">
        <f>IF(S30="","",O30-P30)</f>
        <v>-4</v>
      </c>
      <c r="R30" s="141">
        <v>4</v>
      </c>
      <c r="S30" s="78" t="str">
        <f>IF(COUNT(B31:M31)=6,"*","")</f>
        <v>*</v>
      </c>
      <c r="T30" s="79">
        <f>IF(S30="","",COUNTIF(B30:M30,"○"))</f>
        <v>0</v>
      </c>
      <c r="V30" s="79">
        <f>IF(S30="","",COUNTIF(B30:M30,"△"))</f>
        <v>0</v>
      </c>
    </row>
    <row r="31" spans="1:18" s="9" customFormat="1" ht="16.5" customHeight="1">
      <c r="A31" s="21" t="s">
        <v>48</v>
      </c>
      <c r="B31" s="128"/>
      <c r="C31" s="129"/>
      <c r="D31" s="130"/>
      <c r="E31" s="42">
        <f>'報道'!J10</f>
        <v>0</v>
      </c>
      <c r="F31" s="43" t="s">
        <v>324</v>
      </c>
      <c r="G31" s="44">
        <f>'報道'!N10</f>
        <v>1</v>
      </c>
      <c r="H31" s="42">
        <f>'報道'!J18</f>
        <v>0</v>
      </c>
      <c r="I31" s="43" t="s">
        <v>324</v>
      </c>
      <c r="J31" s="44">
        <f>'報道'!N18</f>
        <v>1</v>
      </c>
      <c r="K31" s="42">
        <f>'報道'!B138</f>
        <v>0</v>
      </c>
      <c r="L31" s="43" t="s">
        <v>324</v>
      </c>
      <c r="M31" s="44">
        <f>'報道'!F138</f>
        <v>2</v>
      </c>
      <c r="N31" s="142"/>
      <c r="O31" s="142"/>
      <c r="P31" s="142"/>
      <c r="Q31" s="142"/>
      <c r="R31" s="142"/>
    </row>
    <row r="32" spans="1:22" s="9" customFormat="1" ht="16.5" customHeight="1">
      <c r="A32" s="20" t="s">
        <v>181</v>
      </c>
      <c r="B32" s="40"/>
      <c r="C32" s="81" t="str">
        <f>IF(B33="","",IF(B33&gt;D33,"○",IF(B33&lt;D33,"×","△")))</f>
        <v>○</v>
      </c>
      <c r="D32" s="76"/>
      <c r="E32" s="125"/>
      <c r="F32" s="136"/>
      <c r="G32" s="137"/>
      <c r="H32" s="40"/>
      <c r="I32" s="80" t="str">
        <f>IF(H33="","",IF(H33&gt;J33,"○",IF(H33&lt;J33,"×","△")))</f>
        <v>×</v>
      </c>
      <c r="J32" s="41"/>
      <c r="K32" s="40"/>
      <c r="L32" s="80" t="str">
        <f>IF(K33="","",IF(K33&gt;M33,"○",IF(K33&lt;M33,"×","△")))</f>
        <v>○</v>
      </c>
      <c r="M32" s="41"/>
      <c r="N32" s="141">
        <f>IF(S32="","",T32*3+V32)</f>
        <v>6</v>
      </c>
      <c r="O32" s="141">
        <f>IF(S32="","",B33+H33+K33)</f>
        <v>2</v>
      </c>
      <c r="P32" s="141">
        <f>IF(S32="","",D33+J33+M33)</f>
        <v>3</v>
      </c>
      <c r="Q32" s="141">
        <f>IF(S32="","",O32-P32)</f>
        <v>-1</v>
      </c>
      <c r="R32" s="141">
        <v>2</v>
      </c>
      <c r="S32" s="78" t="str">
        <f>IF(COUNT(B33:M33)=6,"*","")</f>
        <v>*</v>
      </c>
      <c r="T32" s="79">
        <f>IF(S32="","",COUNTIF(B32:M32,"○"))</f>
        <v>2</v>
      </c>
      <c r="V32" s="79">
        <f>IF(S32="","",COUNTIF(B32:M32,"△"))</f>
        <v>0</v>
      </c>
    </row>
    <row r="33" spans="1:18" s="9" customFormat="1" ht="16.5" customHeight="1">
      <c r="A33" s="21" t="s">
        <v>182</v>
      </c>
      <c r="B33" s="82">
        <f>IF(G31="","",G31)</f>
        <v>1</v>
      </c>
      <c r="C33" s="43" t="s">
        <v>324</v>
      </c>
      <c r="D33" s="83">
        <f>IF(E31="","",E31)</f>
        <v>0</v>
      </c>
      <c r="E33" s="138"/>
      <c r="F33" s="139"/>
      <c r="G33" s="140"/>
      <c r="H33" s="42">
        <f>'報道'!B142</f>
        <v>0</v>
      </c>
      <c r="I33" s="43" t="s">
        <v>324</v>
      </c>
      <c r="J33" s="44">
        <f>'報道'!F142</f>
        <v>3</v>
      </c>
      <c r="K33" s="42">
        <f>'報道'!J22</f>
        <v>1</v>
      </c>
      <c r="L33" s="43" t="s">
        <v>324</v>
      </c>
      <c r="M33" s="44">
        <f>'報道'!N22</f>
        <v>0</v>
      </c>
      <c r="N33" s="142"/>
      <c r="O33" s="142"/>
      <c r="P33" s="142"/>
      <c r="Q33" s="142"/>
      <c r="R33" s="142"/>
    </row>
    <row r="34" spans="1:22" s="9" customFormat="1" ht="16.5" customHeight="1">
      <c r="A34" s="20" t="s">
        <v>183</v>
      </c>
      <c r="B34" s="40"/>
      <c r="C34" s="81" t="str">
        <f>IF(B35="","",IF(B35&gt;D35,"○",IF(B35&lt;D35,"×","△")))</f>
        <v>○</v>
      </c>
      <c r="D34" s="76"/>
      <c r="E34" s="40"/>
      <c r="F34" s="81" t="str">
        <f>IF(E35="","",IF(E35&gt;G35,"○",IF(E35&lt;G35,"×","△")))</f>
        <v>○</v>
      </c>
      <c r="G34" s="76"/>
      <c r="H34" s="125"/>
      <c r="I34" s="126"/>
      <c r="J34" s="127"/>
      <c r="K34" s="40"/>
      <c r="L34" s="80" t="str">
        <f>IF(K35="","",IF(K35&gt;M35,"○",IF(K35&lt;M35,"×","△")))</f>
        <v>○</v>
      </c>
      <c r="M34" s="41"/>
      <c r="N34" s="141">
        <f>IF(S34="","",T34*3+V34)</f>
        <v>9</v>
      </c>
      <c r="O34" s="141">
        <f>IF(S34="","",B35+E35+K35)</f>
        <v>6</v>
      </c>
      <c r="P34" s="141">
        <f>IF(S34="","",D35+G35+M35)</f>
        <v>0</v>
      </c>
      <c r="Q34" s="141">
        <f>IF(S34="","",O34-P34)</f>
        <v>6</v>
      </c>
      <c r="R34" s="141">
        <v>1</v>
      </c>
      <c r="S34" s="78" t="str">
        <f>IF(COUNT(B35:M35)=6,"*","")</f>
        <v>*</v>
      </c>
      <c r="T34" s="79">
        <f>IF(S34="","",COUNTIF(B34:M34,"○"))</f>
        <v>3</v>
      </c>
      <c r="V34" s="79">
        <f>IF(S34="","",COUNTIF(B34:M34,"△"))</f>
        <v>0</v>
      </c>
    </row>
    <row r="35" spans="1:18" s="9" customFormat="1" ht="16.5" customHeight="1">
      <c r="A35" s="21" t="s">
        <v>184</v>
      </c>
      <c r="B35" s="82">
        <f>IF(J31="","",J31)</f>
        <v>1</v>
      </c>
      <c r="C35" s="43" t="s">
        <v>324</v>
      </c>
      <c r="D35" s="83">
        <f>IF(H31="","",H31)</f>
        <v>0</v>
      </c>
      <c r="E35" s="82">
        <f>IF(J33="","",J33)</f>
        <v>3</v>
      </c>
      <c r="F35" s="43" t="s">
        <v>324</v>
      </c>
      <c r="G35" s="83">
        <f>IF(H33="","",H33)</f>
        <v>0</v>
      </c>
      <c r="H35" s="128"/>
      <c r="I35" s="129"/>
      <c r="J35" s="130"/>
      <c r="K35" s="42">
        <f>'報道'!J14</f>
        <v>2</v>
      </c>
      <c r="L35" s="43" t="s">
        <v>324</v>
      </c>
      <c r="M35" s="44">
        <f>'報道'!N14</f>
        <v>0</v>
      </c>
      <c r="N35" s="142"/>
      <c r="O35" s="142"/>
      <c r="P35" s="142"/>
      <c r="Q35" s="142"/>
      <c r="R35" s="142"/>
    </row>
    <row r="36" spans="1:22" s="9" customFormat="1" ht="16.5" customHeight="1">
      <c r="A36" s="20" t="s">
        <v>185</v>
      </c>
      <c r="B36" s="40"/>
      <c r="C36" s="81" t="str">
        <f>IF(B37="","",IF(B37&gt;D37,"○",IF(B37&lt;D37,"×","△")))</f>
        <v>○</v>
      </c>
      <c r="D36" s="76"/>
      <c r="E36" s="40"/>
      <c r="F36" s="81" t="str">
        <f>IF(E37="","",IF(E37&gt;G37,"○",IF(E37&lt;G37,"×","△")))</f>
        <v>×</v>
      </c>
      <c r="G36" s="76"/>
      <c r="H36" s="40"/>
      <c r="I36" s="81" t="str">
        <f>IF(H37="","",IF(H37&gt;J37,"○",IF(H37&lt;J37,"×","△")))</f>
        <v>×</v>
      </c>
      <c r="J36" s="76"/>
      <c r="K36" s="125"/>
      <c r="L36" s="126"/>
      <c r="M36" s="127"/>
      <c r="N36" s="141">
        <f>IF(S36="","",T36*3+V36)</f>
        <v>3</v>
      </c>
      <c r="O36" s="141">
        <f>IF(S36="","",B37+E37+H37)</f>
        <v>2</v>
      </c>
      <c r="P36" s="141">
        <f>IF(S36="","",D37+G37+J37)</f>
        <v>3</v>
      </c>
      <c r="Q36" s="141">
        <f>IF(S36="","",O36-P36)</f>
        <v>-1</v>
      </c>
      <c r="R36" s="141">
        <v>3</v>
      </c>
      <c r="S36" s="78" t="str">
        <f>IF(COUNT(B37:M37)=6,"*","")</f>
        <v>*</v>
      </c>
      <c r="T36" s="79">
        <f>IF(S36="","",COUNTIF(B36:M36,"○"))</f>
        <v>1</v>
      </c>
      <c r="V36" s="79">
        <f>IF(S36="","",COUNTIF(B36:M36,"△"))</f>
        <v>0</v>
      </c>
    </row>
    <row r="37" spans="1:18" s="9" customFormat="1" ht="16.5" customHeight="1">
      <c r="A37" s="21" t="s">
        <v>48</v>
      </c>
      <c r="B37" s="82">
        <f>IF(M31="","",M31)</f>
        <v>2</v>
      </c>
      <c r="C37" s="43" t="s">
        <v>324</v>
      </c>
      <c r="D37" s="83">
        <f>IF(K31="","",K31)</f>
        <v>0</v>
      </c>
      <c r="E37" s="82">
        <f>IF(M33="","",M33)</f>
        <v>0</v>
      </c>
      <c r="F37" s="43" t="s">
        <v>324</v>
      </c>
      <c r="G37" s="83">
        <f>IF(K33="","",K33)</f>
        <v>1</v>
      </c>
      <c r="H37" s="82">
        <f>IF(M35="","",M35)</f>
        <v>0</v>
      </c>
      <c r="I37" s="43" t="s">
        <v>324</v>
      </c>
      <c r="J37" s="83">
        <f>IF(K35="","",K35)</f>
        <v>2</v>
      </c>
      <c r="K37" s="128"/>
      <c r="L37" s="129"/>
      <c r="M37" s="130"/>
      <c r="N37" s="142"/>
      <c r="O37" s="142"/>
      <c r="P37" s="142"/>
      <c r="Q37" s="142"/>
      <c r="R37" s="142"/>
    </row>
    <row r="38" spans="1:18" ht="16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20" ht="16.5" customHeight="1">
      <c r="A39" s="133" t="s">
        <v>9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T39" s="9"/>
    </row>
    <row r="40" spans="1:18" s="9" customFormat="1" ht="16.5" customHeight="1">
      <c r="A40" s="143"/>
      <c r="B40" s="108" t="str">
        <f>A42</f>
        <v>松本トレセン</v>
      </c>
      <c r="C40" s="109"/>
      <c r="D40" s="110"/>
      <c r="E40" s="108" t="str">
        <f>A44</f>
        <v>坂井トレセン</v>
      </c>
      <c r="F40" s="111"/>
      <c r="G40" s="110"/>
      <c r="H40" s="108" t="str">
        <f>A46</f>
        <v>名古屋ＦＣ</v>
      </c>
      <c r="I40" s="111"/>
      <c r="J40" s="110"/>
      <c r="K40" s="108" t="str">
        <f>A48</f>
        <v>上婦負</v>
      </c>
      <c r="L40" s="111"/>
      <c r="M40" s="110"/>
      <c r="N40" s="134" t="s">
        <v>1</v>
      </c>
      <c r="O40" s="134" t="s">
        <v>2</v>
      </c>
      <c r="P40" s="134" t="s">
        <v>3</v>
      </c>
      <c r="Q40" s="134" t="s">
        <v>4</v>
      </c>
      <c r="R40" s="134" t="s">
        <v>0</v>
      </c>
    </row>
    <row r="41" spans="1:18" s="9" customFormat="1" ht="16.5" customHeight="1">
      <c r="A41" s="144"/>
      <c r="B41" s="112" t="str">
        <f>A43</f>
        <v>長野</v>
      </c>
      <c r="C41" s="146"/>
      <c r="D41" s="114"/>
      <c r="E41" s="112" t="str">
        <f>A45</f>
        <v>福井</v>
      </c>
      <c r="F41" s="113"/>
      <c r="G41" s="114"/>
      <c r="H41" s="112" t="str">
        <f>A47</f>
        <v>愛知</v>
      </c>
      <c r="I41" s="113"/>
      <c r="J41" s="114"/>
      <c r="K41" s="112" t="str">
        <f>A49</f>
        <v>富山</v>
      </c>
      <c r="L41" s="113"/>
      <c r="M41" s="114"/>
      <c r="N41" s="135"/>
      <c r="O41" s="135"/>
      <c r="P41" s="135"/>
      <c r="Q41" s="135"/>
      <c r="R41" s="135"/>
    </row>
    <row r="42" spans="1:22" s="9" customFormat="1" ht="16.5" customHeight="1">
      <c r="A42" s="20" t="s">
        <v>186</v>
      </c>
      <c r="B42" s="125"/>
      <c r="C42" s="126"/>
      <c r="D42" s="127"/>
      <c r="E42" s="40"/>
      <c r="F42" s="80" t="str">
        <f>IF(E43="","",IF(E43&gt;G43,"○",IF(E43&lt;G43,"×","△")))</f>
        <v>×</v>
      </c>
      <c r="G42" s="41"/>
      <c r="H42" s="40"/>
      <c r="I42" s="80" t="str">
        <f>IF(H43="","",IF(H43&gt;J43,"○",IF(H43&lt;J43,"×","△")))</f>
        <v>×</v>
      </c>
      <c r="J42" s="41"/>
      <c r="K42" s="40"/>
      <c r="L42" s="80" t="str">
        <f>IF(K43="","",IF(K43&gt;M43,"○",IF(K43&lt;M43,"×","△")))</f>
        <v>△</v>
      </c>
      <c r="M42" s="41"/>
      <c r="N42" s="141">
        <f>IF(S42="","",T42*3+V42)</f>
        <v>1</v>
      </c>
      <c r="O42" s="141">
        <f>IF(S42="","",E43+H43+K43)</f>
        <v>1</v>
      </c>
      <c r="P42" s="141">
        <f>IF(S42="","",G43+J43+M43)</f>
        <v>4</v>
      </c>
      <c r="Q42" s="141">
        <f>IF(S42="","",O42-P42)</f>
        <v>-3</v>
      </c>
      <c r="R42" s="141">
        <v>4</v>
      </c>
      <c r="S42" s="78" t="str">
        <f>IF(COUNT(B43:M43)=6,"*","")</f>
        <v>*</v>
      </c>
      <c r="T42" s="79">
        <f>IF(S42="","",COUNTIF(B42:M42,"○"))</f>
        <v>0</v>
      </c>
      <c r="V42" s="79">
        <f>IF(S42="","",COUNTIF(B42:M42,"△"))</f>
        <v>1</v>
      </c>
    </row>
    <row r="43" spans="1:18" s="9" customFormat="1" ht="16.5" customHeight="1">
      <c r="A43" s="21" t="s">
        <v>178</v>
      </c>
      <c r="B43" s="128"/>
      <c r="C43" s="129"/>
      <c r="D43" s="130"/>
      <c r="E43" s="42">
        <f>'報道'!J28</f>
        <v>1</v>
      </c>
      <c r="F43" s="43" t="s">
        <v>324</v>
      </c>
      <c r="G43" s="44">
        <f>'報道'!N28</f>
        <v>3</v>
      </c>
      <c r="H43" s="42">
        <f>'報道'!J36</f>
        <v>0</v>
      </c>
      <c r="I43" s="43" t="s">
        <v>324</v>
      </c>
      <c r="J43" s="44">
        <f>'報道'!N36</f>
        <v>1</v>
      </c>
      <c r="K43" s="42">
        <f>'報道'!B147</f>
        <v>0</v>
      </c>
      <c r="L43" s="43" t="s">
        <v>324</v>
      </c>
      <c r="M43" s="44">
        <f>'報道'!F147</f>
        <v>0</v>
      </c>
      <c r="N43" s="142"/>
      <c r="O43" s="142"/>
      <c r="P43" s="142"/>
      <c r="Q43" s="142"/>
      <c r="R43" s="142"/>
    </row>
    <row r="44" spans="1:22" s="9" customFormat="1" ht="16.5" customHeight="1">
      <c r="A44" s="20" t="s">
        <v>187</v>
      </c>
      <c r="B44" s="40"/>
      <c r="C44" s="81" t="str">
        <f>IF(B45="","",IF(B45&gt;D45,"○",IF(B45&lt;D45,"×","△")))</f>
        <v>○</v>
      </c>
      <c r="D44" s="76"/>
      <c r="E44" s="125"/>
      <c r="F44" s="126"/>
      <c r="G44" s="127"/>
      <c r="H44" s="40"/>
      <c r="I44" s="80" t="str">
        <f>IF(H45="","",IF(H45&gt;J45,"○",IF(H45&lt;J45,"×","△")))</f>
        <v>×</v>
      </c>
      <c r="J44" s="41"/>
      <c r="K44" s="40"/>
      <c r="L44" s="80" t="str">
        <f>IF(K45="","",IF(K45&gt;M45,"○",IF(K45&lt;M45,"×","△")))</f>
        <v>×</v>
      </c>
      <c r="M44" s="41"/>
      <c r="N44" s="141">
        <f>IF(S44="","",T44*3+V44)</f>
        <v>3</v>
      </c>
      <c r="O44" s="141">
        <f>IF(S44="","",B45+H45+K45)</f>
        <v>3</v>
      </c>
      <c r="P44" s="141">
        <f>IF(S44="","",D45+J45+M45)</f>
        <v>7</v>
      </c>
      <c r="Q44" s="141">
        <f>IF(S44="","",O44-P44)</f>
        <v>-4</v>
      </c>
      <c r="R44" s="141">
        <v>3</v>
      </c>
      <c r="S44" s="78" t="str">
        <f>IF(COUNT(B45:M45)=6,"*","")</f>
        <v>*</v>
      </c>
      <c r="T44" s="79">
        <f>IF(S44="","",COUNTIF(B44:M44,"○"))</f>
        <v>1</v>
      </c>
      <c r="V44" s="79">
        <f>IF(S44="","",COUNTIF(B44:M44,"△"))</f>
        <v>0</v>
      </c>
    </row>
    <row r="45" spans="1:18" s="9" customFormat="1" ht="16.5" customHeight="1">
      <c r="A45" s="21" t="s">
        <v>188</v>
      </c>
      <c r="B45" s="82">
        <f>IF(G43="","",G43)</f>
        <v>3</v>
      </c>
      <c r="C45" s="43" t="s">
        <v>324</v>
      </c>
      <c r="D45" s="83">
        <f>IF(E43="","",E43)</f>
        <v>1</v>
      </c>
      <c r="E45" s="128"/>
      <c r="F45" s="129"/>
      <c r="G45" s="130"/>
      <c r="H45" s="42">
        <f>'報道'!B151</f>
        <v>0</v>
      </c>
      <c r="I45" s="43" t="s">
        <v>324</v>
      </c>
      <c r="J45" s="44">
        <f>'報道'!F151</f>
        <v>2</v>
      </c>
      <c r="K45" s="42">
        <f>'報道'!J40</f>
        <v>0</v>
      </c>
      <c r="L45" s="43" t="s">
        <v>324</v>
      </c>
      <c r="M45" s="44">
        <f>'報道'!N40</f>
        <v>4</v>
      </c>
      <c r="N45" s="142"/>
      <c r="O45" s="142"/>
      <c r="P45" s="142"/>
      <c r="Q45" s="142"/>
      <c r="R45" s="142"/>
    </row>
    <row r="46" spans="1:22" s="9" customFormat="1" ht="16.5" customHeight="1">
      <c r="A46" s="20" t="s">
        <v>189</v>
      </c>
      <c r="B46" s="40"/>
      <c r="C46" s="81" t="str">
        <f>IF(B47="","",IF(B47&gt;D47,"○",IF(B47&lt;D47,"×","△")))</f>
        <v>○</v>
      </c>
      <c r="D46" s="76"/>
      <c r="E46" s="40"/>
      <c r="F46" s="81" t="str">
        <f>IF(E47="","",IF(E47&gt;G47,"○",IF(E47&lt;G47,"×","△")))</f>
        <v>○</v>
      </c>
      <c r="G46" s="76"/>
      <c r="H46" s="125"/>
      <c r="I46" s="126"/>
      <c r="J46" s="127"/>
      <c r="K46" s="40"/>
      <c r="L46" s="80" t="str">
        <f>IF(K47="","",IF(K47&gt;M47,"○",IF(K47&lt;M47,"×","△")))</f>
        <v>×</v>
      </c>
      <c r="M46" s="41"/>
      <c r="N46" s="141">
        <f>IF(S46="","",T46*3+V46)</f>
        <v>6</v>
      </c>
      <c r="O46" s="141">
        <f>IF(S46="","",B47+E47+K47)</f>
        <v>3</v>
      </c>
      <c r="P46" s="141">
        <f>IF(S46="","",D47+G47+M47)</f>
        <v>1</v>
      </c>
      <c r="Q46" s="141">
        <f>IF(S46="","",O46-P46)</f>
        <v>2</v>
      </c>
      <c r="R46" s="141">
        <v>2</v>
      </c>
      <c r="S46" s="78" t="str">
        <f>IF(COUNT(B47:M47)=6,"*","")</f>
        <v>*</v>
      </c>
      <c r="T46" s="79">
        <f>IF(S46="","",COUNTIF(B46:M46,"○"))</f>
        <v>2</v>
      </c>
      <c r="V46" s="79">
        <f>IF(S46="","",COUNTIF(B46:M46,"△"))</f>
        <v>0</v>
      </c>
    </row>
    <row r="47" spans="1:18" s="9" customFormat="1" ht="16.5" customHeight="1">
      <c r="A47" s="21" t="s">
        <v>190</v>
      </c>
      <c r="B47" s="82">
        <f>IF(J43="","",J43)</f>
        <v>1</v>
      </c>
      <c r="C47" s="43" t="s">
        <v>324</v>
      </c>
      <c r="D47" s="83">
        <f>IF(H43="","",H43)</f>
        <v>0</v>
      </c>
      <c r="E47" s="82">
        <f>IF(J45="","",J45)</f>
        <v>2</v>
      </c>
      <c r="F47" s="43" t="s">
        <v>324</v>
      </c>
      <c r="G47" s="83">
        <f>IF(H45="","",H45)</f>
        <v>0</v>
      </c>
      <c r="H47" s="128"/>
      <c r="I47" s="129"/>
      <c r="J47" s="130"/>
      <c r="K47" s="42">
        <f>'報道'!J32</f>
        <v>0</v>
      </c>
      <c r="L47" s="43" t="s">
        <v>324</v>
      </c>
      <c r="M47" s="44">
        <f>'報道'!N32</f>
        <v>1</v>
      </c>
      <c r="N47" s="142"/>
      <c r="O47" s="142"/>
      <c r="P47" s="142"/>
      <c r="Q47" s="142"/>
      <c r="R47" s="142"/>
    </row>
    <row r="48" spans="1:22" s="9" customFormat="1" ht="16.5" customHeight="1">
      <c r="A48" s="20" t="s">
        <v>191</v>
      </c>
      <c r="B48" s="40"/>
      <c r="C48" s="81" t="str">
        <f>IF(B49="","",IF(B49&gt;D49,"○",IF(B49&lt;D49,"×","△")))</f>
        <v>△</v>
      </c>
      <c r="D48" s="76"/>
      <c r="E48" s="40"/>
      <c r="F48" s="81" t="str">
        <f>IF(E49="","",IF(E49&gt;G49,"○",IF(E49&lt;G49,"×","△")))</f>
        <v>○</v>
      </c>
      <c r="G48" s="76"/>
      <c r="H48" s="40"/>
      <c r="I48" s="81" t="str">
        <f>IF(H49="","",IF(H49&gt;J49,"○",IF(H49&lt;J49,"×","△")))</f>
        <v>○</v>
      </c>
      <c r="J48" s="76"/>
      <c r="K48" s="125"/>
      <c r="L48" s="126"/>
      <c r="M48" s="127"/>
      <c r="N48" s="141">
        <f>IF(S48="","",T48*3+V48)</f>
        <v>7</v>
      </c>
      <c r="O48" s="141">
        <f>IF(S48="","",B49+E49+H49)</f>
        <v>5</v>
      </c>
      <c r="P48" s="141">
        <f>IF(S48="","",D49+G49+J49)</f>
        <v>0</v>
      </c>
      <c r="Q48" s="141">
        <f>IF(S48="","",O48-P48)</f>
        <v>5</v>
      </c>
      <c r="R48" s="141">
        <v>1</v>
      </c>
      <c r="S48" s="78" t="str">
        <f>IF(COUNT(B49:M49)=6,"*","")</f>
        <v>*</v>
      </c>
      <c r="T48" s="79">
        <f>IF(S48="","",COUNTIF(B48:M48,"○"))</f>
        <v>2</v>
      </c>
      <c r="V48" s="79">
        <f>IF(S48="","",COUNTIF(B48:M48,"△"))</f>
        <v>1</v>
      </c>
    </row>
    <row r="49" spans="1:20" s="9" customFormat="1" ht="16.5" customHeight="1">
      <c r="A49" s="21" t="s">
        <v>48</v>
      </c>
      <c r="B49" s="82">
        <f>IF(M43="","",M43)</f>
        <v>0</v>
      </c>
      <c r="C49" s="43" t="s">
        <v>324</v>
      </c>
      <c r="D49" s="83">
        <f>IF(K43="","",K43)</f>
        <v>0</v>
      </c>
      <c r="E49" s="82">
        <f>IF(M45="","",M45)</f>
        <v>4</v>
      </c>
      <c r="F49" s="43" t="s">
        <v>324</v>
      </c>
      <c r="G49" s="83">
        <f>IF(K45="","",K45)</f>
        <v>0</v>
      </c>
      <c r="H49" s="82">
        <f>IF(M47="","",M47)</f>
        <v>1</v>
      </c>
      <c r="I49" s="43" t="s">
        <v>324</v>
      </c>
      <c r="J49" s="83">
        <f>IF(K47="","",K47)</f>
        <v>0</v>
      </c>
      <c r="K49" s="128"/>
      <c r="L49" s="129"/>
      <c r="M49" s="130"/>
      <c r="N49" s="142"/>
      <c r="O49" s="142"/>
      <c r="P49" s="142"/>
      <c r="Q49" s="142"/>
      <c r="R49" s="142"/>
      <c r="T49"/>
    </row>
    <row r="50" spans="1:20" ht="16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T50" s="9"/>
    </row>
    <row r="51" spans="1:20" ht="16.5" customHeight="1">
      <c r="A51" s="133" t="s">
        <v>8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T51" s="9"/>
    </row>
    <row r="52" spans="1:18" s="9" customFormat="1" ht="16.5" customHeight="1">
      <c r="A52" s="143"/>
      <c r="B52" s="108" t="str">
        <f>A54</f>
        <v>高岡南部</v>
      </c>
      <c r="C52" s="109"/>
      <c r="D52" s="110"/>
      <c r="E52" s="108" t="str">
        <f>A56</f>
        <v>岐阜トレセン</v>
      </c>
      <c r="F52" s="111"/>
      <c r="G52" s="110"/>
      <c r="H52" s="108" t="str">
        <f>A58</f>
        <v>金沢南</v>
      </c>
      <c r="I52" s="111"/>
      <c r="J52" s="110"/>
      <c r="K52" s="108" t="str">
        <f>A60</f>
        <v>魚津</v>
      </c>
      <c r="L52" s="111"/>
      <c r="M52" s="110"/>
      <c r="N52" s="134" t="s">
        <v>1</v>
      </c>
      <c r="O52" s="134" t="s">
        <v>2</v>
      </c>
      <c r="P52" s="134" t="s">
        <v>3</v>
      </c>
      <c r="Q52" s="134" t="s">
        <v>4</v>
      </c>
      <c r="R52" s="134" t="s">
        <v>0</v>
      </c>
    </row>
    <row r="53" spans="1:18" s="9" customFormat="1" ht="16.5" customHeight="1">
      <c r="A53" s="144"/>
      <c r="B53" s="112" t="str">
        <f>A55</f>
        <v>富山</v>
      </c>
      <c r="C53" s="146"/>
      <c r="D53" s="114"/>
      <c r="E53" s="112" t="str">
        <f>A57</f>
        <v>岐阜</v>
      </c>
      <c r="F53" s="113"/>
      <c r="G53" s="114"/>
      <c r="H53" s="112" t="str">
        <f>A59</f>
        <v>石川</v>
      </c>
      <c r="I53" s="113"/>
      <c r="J53" s="114"/>
      <c r="K53" s="112" t="str">
        <f>A61</f>
        <v>富山</v>
      </c>
      <c r="L53" s="113"/>
      <c r="M53" s="114"/>
      <c r="N53" s="135"/>
      <c r="O53" s="135"/>
      <c r="P53" s="135"/>
      <c r="Q53" s="135"/>
      <c r="R53" s="135"/>
    </row>
    <row r="54" spans="1:22" s="9" customFormat="1" ht="16.5" customHeight="1">
      <c r="A54" s="20" t="s">
        <v>192</v>
      </c>
      <c r="B54" s="125"/>
      <c r="C54" s="126"/>
      <c r="D54" s="127"/>
      <c r="E54" s="40"/>
      <c r="F54" s="80" t="str">
        <f>IF(E55="","",IF(E55&gt;G55,"○",IF(E55&lt;G55,"×","△")))</f>
        <v>△</v>
      </c>
      <c r="G54" s="41"/>
      <c r="H54" s="40"/>
      <c r="I54" s="80" t="str">
        <f>IF(H55="","",IF(H55&gt;J55,"○",IF(H55&lt;J55,"×","△")))</f>
        <v>×</v>
      </c>
      <c r="J54" s="41"/>
      <c r="K54" s="40"/>
      <c r="L54" s="80" t="str">
        <f>IF(K55="","",IF(K55&gt;M55,"○",IF(K55&lt;M55,"×","△")))</f>
        <v>△</v>
      </c>
      <c r="M54" s="41"/>
      <c r="N54" s="141">
        <f>IF(S54="","",T54*3+V54)</f>
        <v>2</v>
      </c>
      <c r="O54" s="141">
        <f>IF(S54="","",E55+H55+K55)</f>
        <v>2</v>
      </c>
      <c r="P54" s="141">
        <f>IF(S54="","",G55+J55+M55)</f>
        <v>3</v>
      </c>
      <c r="Q54" s="141">
        <f>IF(S54="","",O54-P54)</f>
        <v>-1</v>
      </c>
      <c r="R54" s="141">
        <v>4</v>
      </c>
      <c r="S54" s="78" t="str">
        <f>IF(COUNT(B55:M55)=6,"*","")</f>
        <v>*</v>
      </c>
      <c r="T54" s="79">
        <f>IF(S54="","",COUNTIF(B54:M54,"○"))</f>
        <v>0</v>
      </c>
      <c r="V54" s="79">
        <f>IF(S54="","",COUNTIF(B54:M54,"△"))</f>
        <v>2</v>
      </c>
    </row>
    <row r="55" spans="1:18" s="9" customFormat="1" ht="16.5" customHeight="1">
      <c r="A55" s="21" t="s">
        <v>48</v>
      </c>
      <c r="B55" s="128"/>
      <c r="C55" s="129"/>
      <c r="D55" s="130"/>
      <c r="E55" s="42">
        <f>'報道'!B58</f>
        <v>1</v>
      </c>
      <c r="F55" s="43" t="s">
        <v>324</v>
      </c>
      <c r="G55" s="44">
        <f>'報道'!F58</f>
        <v>1</v>
      </c>
      <c r="H55" s="42">
        <f>'報道'!B66</f>
        <v>0</v>
      </c>
      <c r="I55" s="43" t="s">
        <v>324</v>
      </c>
      <c r="J55" s="44">
        <f>'報道'!F66</f>
        <v>1</v>
      </c>
      <c r="K55" s="42">
        <f>'報道'!J120</f>
        <v>1</v>
      </c>
      <c r="L55" s="43" t="s">
        <v>324</v>
      </c>
      <c r="M55" s="44">
        <f>'報道'!N120</f>
        <v>1</v>
      </c>
      <c r="N55" s="142"/>
      <c r="O55" s="142"/>
      <c r="P55" s="142"/>
      <c r="Q55" s="142"/>
      <c r="R55" s="142"/>
    </row>
    <row r="56" spans="1:22" s="9" customFormat="1" ht="16.5" customHeight="1">
      <c r="A56" s="20" t="s">
        <v>193</v>
      </c>
      <c r="B56" s="40"/>
      <c r="C56" s="81" t="str">
        <f>IF(B57="","",IF(B57&gt;D57,"○",IF(B57&lt;D57,"×","△")))</f>
        <v>△</v>
      </c>
      <c r="D56" s="76"/>
      <c r="E56" s="125"/>
      <c r="F56" s="126"/>
      <c r="G56" s="127"/>
      <c r="H56" s="40"/>
      <c r="I56" s="80" t="str">
        <f>IF(H57="","",IF(H57&gt;J57,"○",IF(H57&lt;J57,"×","△")))</f>
        <v>×</v>
      </c>
      <c r="J56" s="41"/>
      <c r="K56" s="40"/>
      <c r="L56" s="80" t="str">
        <f>IF(K57="","",IF(K57&gt;M57,"○",IF(K57&lt;M57,"×","△")))</f>
        <v>○</v>
      </c>
      <c r="M56" s="41"/>
      <c r="N56" s="141">
        <f>IF(S56="","",T56*3+V56)</f>
        <v>4</v>
      </c>
      <c r="O56" s="141">
        <f>IF(S56="","",B57+H57+K57)</f>
        <v>6</v>
      </c>
      <c r="P56" s="141">
        <f>IF(S56="","",D57+J57+M57)</f>
        <v>3</v>
      </c>
      <c r="Q56" s="141">
        <f>IF(S56="","",O56-P56)</f>
        <v>3</v>
      </c>
      <c r="R56" s="141">
        <v>2</v>
      </c>
      <c r="S56" s="78" t="str">
        <f>IF(COUNT(B57:M57)=6,"*","")</f>
        <v>*</v>
      </c>
      <c r="T56" s="79">
        <f>IF(S56="","",COUNTIF(B56:M56,"○"))</f>
        <v>1</v>
      </c>
      <c r="V56" s="79">
        <f>IF(S56="","",COUNTIF(B56:M56,"△"))</f>
        <v>1</v>
      </c>
    </row>
    <row r="57" spans="1:18" s="9" customFormat="1" ht="16.5" customHeight="1">
      <c r="A57" s="21" t="s">
        <v>194</v>
      </c>
      <c r="B57" s="82">
        <f>IF(G55="","",G55)</f>
        <v>1</v>
      </c>
      <c r="C57" s="43" t="s">
        <v>324</v>
      </c>
      <c r="D57" s="83">
        <f>IF(E55="","",E55)</f>
        <v>1</v>
      </c>
      <c r="E57" s="128"/>
      <c r="F57" s="129"/>
      <c r="G57" s="130"/>
      <c r="H57" s="42">
        <f>'報道'!J124</f>
        <v>0</v>
      </c>
      <c r="I57" s="43" t="s">
        <v>324</v>
      </c>
      <c r="J57" s="44">
        <f>'報道'!N124</f>
        <v>2</v>
      </c>
      <c r="K57" s="42">
        <f>'報道'!B70</f>
        <v>5</v>
      </c>
      <c r="L57" s="43" t="s">
        <v>324</v>
      </c>
      <c r="M57" s="44">
        <f>'報道'!F70</f>
        <v>0</v>
      </c>
      <c r="N57" s="142"/>
      <c r="O57" s="142"/>
      <c r="P57" s="142"/>
      <c r="Q57" s="142"/>
      <c r="R57" s="142"/>
    </row>
    <row r="58" spans="1:22" s="9" customFormat="1" ht="16.5" customHeight="1">
      <c r="A58" s="20" t="s">
        <v>195</v>
      </c>
      <c r="B58" s="40"/>
      <c r="C58" s="81" t="str">
        <f>IF(B59="","",IF(B59&gt;D59,"○",IF(B59&lt;D59,"×","△")))</f>
        <v>○</v>
      </c>
      <c r="D58" s="76"/>
      <c r="E58" s="40"/>
      <c r="F58" s="81" t="str">
        <f>IF(E59="","",IF(E59&gt;G59,"○",IF(E59&lt;G59,"×","△")))</f>
        <v>○</v>
      </c>
      <c r="G58" s="76"/>
      <c r="H58" s="125"/>
      <c r="I58" s="126"/>
      <c r="J58" s="127"/>
      <c r="K58" s="40"/>
      <c r="L58" s="80" t="str">
        <f>IF(K59="","",IF(K59&gt;M59,"○",IF(K59&lt;M59,"×","△")))</f>
        <v>×</v>
      </c>
      <c r="M58" s="41"/>
      <c r="N58" s="141">
        <f>IF(S58="","",T58*3+V58)</f>
        <v>6</v>
      </c>
      <c r="O58" s="141">
        <f>IF(S58="","",B59+E59+K59)</f>
        <v>3</v>
      </c>
      <c r="P58" s="141">
        <f>IF(S58="","",D59+G59+M59)</f>
        <v>1</v>
      </c>
      <c r="Q58" s="141">
        <f>IF(S58="","",O58-P58)</f>
        <v>2</v>
      </c>
      <c r="R58" s="141">
        <v>1</v>
      </c>
      <c r="S58" s="78" t="str">
        <f>IF(COUNT(B59:M59)=6,"*","")</f>
        <v>*</v>
      </c>
      <c r="T58" s="79">
        <f>IF(S58="","",COUNTIF(B58:M58,"○"))</f>
        <v>2</v>
      </c>
      <c r="V58" s="79">
        <f>IF(S58="","",COUNTIF(B58:M58,"△"))</f>
        <v>0</v>
      </c>
    </row>
    <row r="59" spans="1:18" s="9" customFormat="1" ht="16.5" customHeight="1">
      <c r="A59" s="21" t="s">
        <v>196</v>
      </c>
      <c r="B59" s="82">
        <f>IF(J55="","",J55)</f>
        <v>1</v>
      </c>
      <c r="C59" s="43" t="s">
        <v>324</v>
      </c>
      <c r="D59" s="83">
        <f>IF(H55="","",H55)</f>
        <v>0</v>
      </c>
      <c r="E59" s="82">
        <f>IF(J57="","",J57)</f>
        <v>2</v>
      </c>
      <c r="F59" s="43"/>
      <c r="G59" s="83">
        <f>IF(H57="","",H57)</f>
        <v>0</v>
      </c>
      <c r="H59" s="128"/>
      <c r="I59" s="129"/>
      <c r="J59" s="130"/>
      <c r="K59" s="42">
        <f>'報道'!B62</f>
        <v>0</v>
      </c>
      <c r="L59" s="43" t="s">
        <v>324</v>
      </c>
      <c r="M59" s="44">
        <f>'報道'!F62</f>
        <v>1</v>
      </c>
      <c r="N59" s="142"/>
      <c r="O59" s="142"/>
      <c r="P59" s="142"/>
      <c r="Q59" s="142"/>
      <c r="R59" s="142"/>
    </row>
    <row r="60" spans="1:22" s="9" customFormat="1" ht="16.5" customHeight="1">
      <c r="A60" s="20" t="s">
        <v>197</v>
      </c>
      <c r="B60" s="40"/>
      <c r="C60" s="81" t="str">
        <f>IF(B61="","",IF(B61&gt;D61,"○",IF(B61&lt;D61,"×","△")))</f>
        <v>△</v>
      </c>
      <c r="D60" s="76"/>
      <c r="E60" s="40"/>
      <c r="F60" s="81" t="str">
        <f>IF(E61="","",IF(E61&gt;G61,"○",IF(E61&lt;G61,"×","△")))</f>
        <v>×</v>
      </c>
      <c r="G60" s="76"/>
      <c r="H60" s="40"/>
      <c r="I60" s="81" t="str">
        <f>IF(H61="","",IF(H61&gt;J61,"○",IF(H61&lt;J61,"×","△")))</f>
        <v>○</v>
      </c>
      <c r="J60" s="76"/>
      <c r="K60" s="125"/>
      <c r="L60" s="126"/>
      <c r="M60" s="127"/>
      <c r="N60" s="141">
        <f>IF(S60="","",T60*3+V60)</f>
        <v>4</v>
      </c>
      <c r="O60" s="141">
        <f>IF(S60="","",B61+E61+H61)</f>
        <v>2</v>
      </c>
      <c r="P60" s="141">
        <f>IF(S60="","",D61+G61+J61)</f>
        <v>6</v>
      </c>
      <c r="Q60" s="141">
        <f>IF(S60="","",O60-P60)</f>
        <v>-4</v>
      </c>
      <c r="R60" s="141">
        <v>3</v>
      </c>
      <c r="S60" s="78" t="str">
        <f>IF(COUNT(B61:M61)=6,"*","")</f>
        <v>*</v>
      </c>
      <c r="T60" s="79">
        <f>IF(S60="","",COUNTIF(B60:M60,"○"))</f>
        <v>1</v>
      </c>
      <c r="V60" s="79">
        <f>IF(S60="","",COUNTIF(B60:M60,"△"))</f>
        <v>1</v>
      </c>
    </row>
    <row r="61" spans="1:20" s="9" customFormat="1" ht="16.5" customHeight="1">
      <c r="A61" s="21" t="s">
        <v>48</v>
      </c>
      <c r="B61" s="82">
        <f>IF(M55="","",M55)</f>
        <v>1</v>
      </c>
      <c r="C61" s="43" t="s">
        <v>324</v>
      </c>
      <c r="D61" s="83">
        <f>IF(K55="","",K55)</f>
        <v>1</v>
      </c>
      <c r="E61" s="82">
        <f>IF(M57="","",M57)</f>
        <v>0</v>
      </c>
      <c r="F61" s="43" t="s">
        <v>324</v>
      </c>
      <c r="G61" s="83">
        <f>IF(K57="","",K57)</f>
        <v>5</v>
      </c>
      <c r="H61" s="82">
        <f>IF(M59="","",M59)</f>
        <v>1</v>
      </c>
      <c r="I61" s="43" t="s">
        <v>324</v>
      </c>
      <c r="J61" s="83">
        <f>IF(K59="","",K59)</f>
        <v>0</v>
      </c>
      <c r="K61" s="128"/>
      <c r="L61" s="129"/>
      <c r="M61" s="130"/>
      <c r="N61" s="142"/>
      <c r="O61" s="142"/>
      <c r="P61" s="142"/>
      <c r="Q61" s="142"/>
      <c r="R61" s="142"/>
      <c r="T61"/>
    </row>
    <row r="62" spans="1:20" ht="16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T62" s="9"/>
    </row>
    <row r="63" spans="1:20" ht="16.5" customHeight="1">
      <c r="A63" s="133" t="s">
        <v>7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T63" s="9"/>
    </row>
    <row r="64" spans="1:18" s="9" customFormat="1" ht="16.5" customHeight="1">
      <c r="A64" s="143"/>
      <c r="B64" s="108" t="str">
        <f>A66</f>
        <v>富山中部</v>
      </c>
      <c r="C64" s="109"/>
      <c r="D64" s="110"/>
      <c r="E64" s="108" t="str">
        <f>A68</f>
        <v>湖西トレセン</v>
      </c>
      <c r="F64" s="111"/>
      <c r="G64" s="110"/>
      <c r="H64" s="108" t="str">
        <f>A70</f>
        <v>三重県トレセン</v>
      </c>
      <c r="I64" s="111"/>
      <c r="J64" s="110"/>
      <c r="K64" s="108" t="str">
        <f>A72</f>
        <v>滑川中新川</v>
      </c>
      <c r="L64" s="111"/>
      <c r="M64" s="110"/>
      <c r="N64" s="134" t="s">
        <v>1</v>
      </c>
      <c r="O64" s="134" t="s">
        <v>2</v>
      </c>
      <c r="P64" s="134" t="s">
        <v>3</v>
      </c>
      <c r="Q64" s="134" t="s">
        <v>4</v>
      </c>
      <c r="R64" s="134" t="s">
        <v>0</v>
      </c>
    </row>
    <row r="65" spans="1:18" s="9" customFormat="1" ht="16.5" customHeight="1">
      <c r="A65" s="144"/>
      <c r="B65" s="112" t="str">
        <f>A67</f>
        <v>富山</v>
      </c>
      <c r="C65" s="146"/>
      <c r="D65" s="114"/>
      <c r="E65" s="112" t="str">
        <f>A69</f>
        <v>滋賀</v>
      </c>
      <c r="F65" s="113"/>
      <c r="G65" s="114"/>
      <c r="H65" s="112" t="str">
        <f>A71</f>
        <v>三重</v>
      </c>
      <c r="I65" s="113"/>
      <c r="J65" s="114"/>
      <c r="K65" s="112" t="str">
        <f>A73</f>
        <v>富山</v>
      </c>
      <c r="L65" s="113"/>
      <c r="M65" s="114"/>
      <c r="N65" s="135"/>
      <c r="O65" s="135"/>
      <c r="P65" s="135"/>
      <c r="Q65" s="135"/>
      <c r="R65" s="135"/>
    </row>
    <row r="66" spans="1:22" s="9" customFormat="1" ht="16.5" customHeight="1">
      <c r="A66" s="20" t="s">
        <v>214</v>
      </c>
      <c r="B66" s="125"/>
      <c r="C66" s="126"/>
      <c r="D66" s="127"/>
      <c r="E66" s="40"/>
      <c r="F66" s="80" t="str">
        <f>IF(E67="","",IF(E67&gt;G67,"○",IF(E67&lt;G67,"×","△")))</f>
        <v>×</v>
      </c>
      <c r="G66" s="41"/>
      <c r="H66" s="40"/>
      <c r="I66" s="80" t="str">
        <f>IF(H67="","",IF(H67&gt;J67,"○",IF(H67&lt;J67,"×","△")))</f>
        <v>×</v>
      </c>
      <c r="J66" s="41"/>
      <c r="K66" s="40"/>
      <c r="L66" s="80" t="str">
        <f>IF(K67="","",IF(K67&gt;M67,"○",IF(K67&lt;M67,"×","△")))</f>
        <v>○</v>
      </c>
      <c r="M66" s="41"/>
      <c r="N66" s="141">
        <f>IF(S66="","",T66*3+V66)</f>
        <v>3</v>
      </c>
      <c r="O66" s="141">
        <f>IF(S66="","",E67+H67+K67)</f>
        <v>2</v>
      </c>
      <c r="P66" s="141">
        <f>IF(S66="","",G67+J67+M67)</f>
        <v>4</v>
      </c>
      <c r="Q66" s="141">
        <f>IF(S66="","",O66-P66)</f>
        <v>-2</v>
      </c>
      <c r="R66" s="141">
        <v>3</v>
      </c>
      <c r="S66" s="78" t="str">
        <f>IF(COUNT(B67:M67)=6,"*","")</f>
        <v>*</v>
      </c>
      <c r="T66" s="79">
        <f>IF(S66="","",COUNTIF(B66:M66,"○"))</f>
        <v>1</v>
      </c>
      <c r="V66" s="79">
        <f>IF(S66="","",COUNTIF(B66:M66,"△"))</f>
        <v>0</v>
      </c>
    </row>
    <row r="67" spans="1:18" s="9" customFormat="1" ht="16.5" customHeight="1">
      <c r="A67" s="21" t="s">
        <v>48</v>
      </c>
      <c r="B67" s="128"/>
      <c r="C67" s="129"/>
      <c r="D67" s="130"/>
      <c r="E67" s="42">
        <f>'報道'!B75</f>
        <v>0</v>
      </c>
      <c r="F67" s="43" t="s">
        <v>324</v>
      </c>
      <c r="G67" s="44">
        <f>'報道'!F75</f>
        <v>1</v>
      </c>
      <c r="H67" s="42">
        <f>'報道'!B83</f>
        <v>0</v>
      </c>
      <c r="I67" s="43" t="s">
        <v>324</v>
      </c>
      <c r="J67" s="44">
        <f>'報道'!F83</f>
        <v>3</v>
      </c>
      <c r="K67" s="42">
        <f>'報道'!J129</f>
        <v>2</v>
      </c>
      <c r="L67" s="43" t="s">
        <v>324</v>
      </c>
      <c r="M67" s="44">
        <f>'報道'!N129</f>
        <v>0</v>
      </c>
      <c r="N67" s="142"/>
      <c r="O67" s="142"/>
      <c r="P67" s="142"/>
      <c r="Q67" s="142"/>
      <c r="R67" s="142"/>
    </row>
    <row r="68" spans="1:22" s="9" customFormat="1" ht="16.5" customHeight="1">
      <c r="A68" s="20" t="s">
        <v>199</v>
      </c>
      <c r="B68" s="40"/>
      <c r="C68" s="81" t="str">
        <f>IF(B69="","",IF(B69&gt;D69,"○",IF(B69&lt;D69,"×","△")))</f>
        <v>○</v>
      </c>
      <c r="D68" s="76"/>
      <c r="E68" s="125"/>
      <c r="F68" s="126"/>
      <c r="G68" s="127"/>
      <c r="H68" s="40"/>
      <c r="I68" s="80" t="str">
        <f>IF(H69="","",IF(H69&gt;J69,"○",IF(H69&lt;J69,"×","△")))</f>
        <v>○</v>
      </c>
      <c r="J68" s="41"/>
      <c r="K68" s="40"/>
      <c r="L68" s="80" t="str">
        <f>IF(K69="","",IF(K69&gt;M69,"○",IF(K69&lt;M69,"×","△")))</f>
        <v>○</v>
      </c>
      <c r="M68" s="41"/>
      <c r="N68" s="141">
        <f>IF(S68="","",T68*3+V68)</f>
        <v>9</v>
      </c>
      <c r="O68" s="141">
        <f>IF(S68="","",B69+H69+K69)</f>
        <v>4</v>
      </c>
      <c r="P68" s="141">
        <f>IF(S68="","",D69+J69+M69)</f>
        <v>1</v>
      </c>
      <c r="Q68" s="141">
        <f>IF(S68="","",O68-P68)</f>
        <v>3</v>
      </c>
      <c r="R68" s="141">
        <v>1</v>
      </c>
      <c r="S68" s="78" t="str">
        <f>IF(COUNT(B69:M69)=6,"*","")</f>
        <v>*</v>
      </c>
      <c r="T68" s="79">
        <f>IF(S68="","",COUNTIF(B68:M68,"○"))</f>
        <v>3</v>
      </c>
      <c r="V68" s="79">
        <f>IF(S68="","",COUNTIF(B68:M68,"△"))</f>
        <v>0</v>
      </c>
    </row>
    <row r="69" spans="1:18" s="9" customFormat="1" ht="16.5" customHeight="1">
      <c r="A69" s="21" t="s">
        <v>200</v>
      </c>
      <c r="B69" s="82">
        <f>IF(G67="","",G67)</f>
        <v>1</v>
      </c>
      <c r="C69" s="43" t="s">
        <v>324</v>
      </c>
      <c r="D69" s="83">
        <f>IF(E67="","",E67)</f>
        <v>0</v>
      </c>
      <c r="E69" s="128"/>
      <c r="F69" s="129"/>
      <c r="G69" s="130"/>
      <c r="H69" s="42">
        <f>'報道'!J133</f>
        <v>1</v>
      </c>
      <c r="I69" s="43" t="s">
        <v>324</v>
      </c>
      <c r="J69" s="44">
        <f>'報道'!N133</f>
        <v>0</v>
      </c>
      <c r="K69" s="42">
        <f>'報道'!B87</f>
        <v>2</v>
      </c>
      <c r="L69" s="43" t="s">
        <v>324</v>
      </c>
      <c r="M69" s="44">
        <f>'報道'!F87</f>
        <v>1</v>
      </c>
      <c r="N69" s="142"/>
      <c r="O69" s="142"/>
      <c r="P69" s="142"/>
      <c r="Q69" s="142"/>
      <c r="R69" s="142"/>
    </row>
    <row r="70" spans="1:22" s="9" customFormat="1" ht="16.5" customHeight="1">
      <c r="A70" s="20" t="s">
        <v>201</v>
      </c>
      <c r="B70" s="40"/>
      <c r="C70" s="81" t="str">
        <f>IF(B71="","",IF(B71&gt;D71,"○",IF(B71&lt;D71,"×","△")))</f>
        <v>○</v>
      </c>
      <c r="D70" s="76"/>
      <c r="E70" s="40"/>
      <c r="F70" s="81" t="str">
        <f>IF(E71="","",IF(E71&gt;G71,"○",IF(E71&lt;G71,"×","△")))</f>
        <v>×</v>
      </c>
      <c r="G70" s="76"/>
      <c r="H70" s="125"/>
      <c r="I70" s="126"/>
      <c r="J70" s="127"/>
      <c r="K70" s="40"/>
      <c r="L70" s="80" t="str">
        <f>IF(K71="","",IF(K71&gt;M71,"○",IF(K71&lt;M71,"×","△")))</f>
        <v>○</v>
      </c>
      <c r="M70" s="41"/>
      <c r="N70" s="141">
        <f>IF(S70="","",T70*3+V70)</f>
        <v>6</v>
      </c>
      <c r="O70" s="141">
        <f>IF(S70="","",B71+E71+K71)</f>
        <v>6</v>
      </c>
      <c r="P70" s="141">
        <f>IF(S70="","",D71+G71+M71)</f>
        <v>1</v>
      </c>
      <c r="Q70" s="141">
        <f>IF(S70="","",O70-P70)</f>
        <v>5</v>
      </c>
      <c r="R70" s="141">
        <v>2</v>
      </c>
      <c r="S70" s="78" t="str">
        <f>IF(COUNT(B71:M71)=6,"*","")</f>
        <v>*</v>
      </c>
      <c r="T70" s="79">
        <f>IF(S70="","",COUNTIF(B70:M70,"○"))</f>
        <v>2</v>
      </c>
      <c r="V70" s="79">
        <f>IF(S70="","",COUNTIF(B70:M70,"△"))</f>
        <v>0</v>
      </c>
    </row>
    <row r="71" spans="1:18" s="9" customFormat="1" ht="16.5" customHeight="1">
      <c r="A71" s="21" t="s">
        <v>202</v>
      </c>
      <c r="B71" s="82">
        <f>IF(J67="","",J67)</f>
        <v>3</v>
      </c>
      <c r="C71" s="43" t="s">
        <v>324</v>
      </c>
      <c r="D71" s="83">
        <f>IF(H67="","",H67)</f>
        <v>0</v>
      </c>
      <c r="E71" s="82">
        <f>IF(J69="","",J69)</f>
        <v>0</v>
      </c>
      <c r="F71" s="43" t="s">
        <v>324</v>
      </c>
      <c r="G71" s="83">
        <f>IF(H69="","",H69)</f>
        <v>1</v>
      </c>
      <c r="H71" s="128"/>
      <c r="I71" s="129"/>
      <c r="J71" s="130"/>
      <c r="K71" s="42">
        <f>'報道'!B79</f>
        <v>3</v>
      </c>
      <c r="L71" s="43" t="s">
        <v>324</v>
      </c>
      <c r="M71" s="44">
        <f>'報道'!F79</f>
        <v>0</v>
      </c>
      <c r="N71" s="142"/>
      <c r="O71" s="142"/>
      <c r="P71" s="142"/>
      <c r="Q71" s="142"/>
      <c r="R71" s="142"/>
    </row>
    <row r="72" spans="1:22" s="9" customFormat="1" ht="16.5" customHeight="1">
      <c r="A72" s="20" t="s">
        <v>203</v>
      </c>
      <c r="B72" s="40"/>
      <c r="C72" s="81" t="str">
        <f>IF(B73="","",IF(B73&gt;D73,"○",IF(B73&lt;D73,"×","△")))</f>
        <v>×</v>
      </c>
      <c r="D72" s="76"/>
      <c r="E72" s="40"/>
      <c r="F72" s="81" t="str">
        <f>IF(E73="","",IF(E73&gt;G73,"○",IF(E73&lt;G73,"×","△")))</f>
        <v>×</v>
      </c>
      <c r="G72" s="76"/>
      <c r="H72" s="40"/>
      <c r="I72" s="81" t="str">
        <f>IF(H73="","",IF(H73&gt;J73,"○",IF(H73&lt;J73,"×","△")))</f>
        <v>×</v>
      </c>
      <c r="J72" s="76"/>
      <c r="K72" s="125"/>
      <c r="L72" s="126"/>
      <c r="M72" s="127"/>
      <c r="N72" s="141">
        <f>IF(S72="","",T72*3+V72)</f>
        <v>0</v>
      </c>
      <c r="O72" s="141">
        <f>IF(S72="","",B73+E73+H73)</f>
        <v>1</v>
      </c>
      <c r="P72" s="141">
        <f>IF(S72="","",D73+G73+J73)</f>
        <v>7</v>
      </c>
      <c r="Q72" s="141">
        <f>IF(S72="","",O72-P72)</f>
        <v>-6</v>
      </c>
      <c r="R72" s="141">
        <v>4</v>
      </c>
      <c r="S72" s="78" t="str">
        <f>IF(COUNT(B73:M73)=6,"*","")</f>
        <v>*</v>
      </c>
      <c r="T72" s="79">
        <f>IF(S72="","",COUNTIF(B72:M72,"○"))</f>
        <v>0</v>
      </c>
      <c r="V72" s="79">
        <f>IF(S72="","",COUNTIF(B72:M72,"△"))</f>
        <v>0</v>
      </c>
    </row>
    <row r="73" spans="1:20" s="9" customFormat="1" ht="16.5" customHeight="1">
      <c r="A73" s="21" t="s">
        <v>48</v>
      </c>
      <c r="B73" s="82">
        <f>IF(M67="","",M67)</f>
        <v>0</v>
      </c>
      <c r="C73" s="43" t="s">
        <v>324</v>
      </c>
      <c r="D73" s="83">
        <f>IF(K67="","",K67)</f>
        <v>2</v>
      </c>
      <c r="E73" s="82">
        <f>IF(M69="","",M69)</f>
        <v>1</v>
      </c>
      <c r="F73" s="43" t="s">
        <v>324</v>
      </c>
      <c r="G73" s="83">
        <f>IF(K69="","",K69)</f>
        <v>2</v>
      </c>
      <c r="H73" s="82">
        <f>IF(M71="","",M71)</f>
        <v>0</v>
      </c>
      <c r="I73" s="43" t="s">
        <v>324</v>
      </c>
      <c r="J73" s="83">
        <f>IF(K71="","",K71)</f>
        <v>3</v>
      </c>
      <c r="K73" s="128"/>
      <c r="L73" s="129"/>
      <c r="M73" s="130"/>
      <c r="N73" s="142"/>
      <c r="O73" s="142"/>
      <c r="P73" s="142"/>
      <c r="Q73" s="142"/>
      <c r="R73" s="142"/>
      <c r="T73"/>
    </row>
    <row r="74" spans="1:20" ht="16.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T74" s="9"/>
    </row>
    <row r="75" spans="1:20" ht="16.5" customHeight="1">
      <c r="A75" s="133" t="s">
        <v>6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T75" s="9"/>
    </row>
    <row r="76" spans="1:18" s="9" customFormat="1" ht="16.5" customHeight="1">
      <c r="A76" s="143"/>
      <c r="B76" s="108" t="str">
        <f>A78</f>
        <v>ヴィヴァイオ船橋</v>
      </c>
      <c r="C76" s="109"/>
      <c r="D76" s="110"/>
      <c r="E76" s="108" t="str">
        <f>A80</f>
        <v>ＥＸＥ９０</v>
      </c>
      <c r="F76" s="111"/>
      <c r="G76" s="110"/>
      <c r="H76" s="108" t="str">
        <f>A82</f>
        <v>新潟イレブン</v>
      </c>
      <c r="I76" s="111"/>
      <c r="J76" s="110"/>
      <c r="K76" s="108" t="str">
        <f>A84</f>
        <v>富山北部</v>
      </c>
      <c r="L76" s="111"/>
      <c r="M76" s="110"/>
      <c r="N76" s="134" t="s">
        <v>1</v>
      </c>
      <c r="O76" s="134" t="s">
        <v>2</v>
      </c>
      <c r="P76" s="134" t="s">
        <v>3</v>
      </c>
      <c r="Q76" s="134" t="s">
        <v>4</v>
      </c>
      <c r="R76" s="134" t="s">
        <v>0</v>
      </c>
    </row>
    <row r="77" spans="1:18" s="9" customFormat="1" ht="16.5" customHeight="1">
      <c r="A77" s="144"/>
      <c r="B77" s="112" t="str">
        <f>A79</f>
        <v>千葉</v>
      </c>
      <c r="C77" s="146"/>
      <c r="D77" s="114"/>
      <c r="E77" s="112" t="str">
        <f>A81</f>
        <v>大阪</v>
      </c>
      <c r="F77" s="113"/>
      <c r="G77" s="114"/>
      <c r="H77" s="112" t="str">
        <f>A83</f>
        <v>新潟</v>
      </c>
      <c r="I77" s="113"/>
      <c r="J77" s="114"/>
      <c r="K77" s="112" t="str">
        <f>A85</f>
        <v>富山</v>
      </c>
      <c r="L77" s="113"/>
      <c r="M77" s="114"/>
      <c r="N77" s="135"/>
      <c r="O77" s="135"/>
      <c r="P77" s="135"/>
      <c r="Q77" s="135"/>
      <c r="R77" s="135"/>
    </row>
    <row r="78" spans="1:22" s="9" customFormat="1" ht="16.5" customHeight="1">
      <c r="A78" s="20" t="s">
        <v>222</v>
      </c>
      <c r="B78" s="125"/>
      <c r="C78" s="126"/>
      <c r="D78" s="127"/>
      <c r="E78" s="40"/>
      <c r="F78" s="80" t="str">
        <f>IF(E79="","",IF(E79&gt;G79,"○",IF(E79&lt;G79,"×","△")))</f>
        <v>○</v>
      </c>
      <c r="G78" s="41"/>
      <c r="H78" s="40"/>
      <c r="I78" s="80" t="str">
        <f>IF(H79="","",IF(H79&gt;J79,"○",IF(H79&lt;J79,"×","△")))</f>
        <v>○</v>
      </c>
      <c r="J78" s="41"/>
      <c r="K78" s="40"/>
      <c r="L78" s="80" t="str">
        <f>IF(K79="","",IF(K79&gt;M79,"○",IF(K79&lt;M79,"×","△")))</f>
        <v>×</v>
      </c>
      <c r="M78" s="41"/>
      <c r="N78" s="141">
        <f>IF(S78="","",T78*3+V78)</f>
        <v>6</v>
      </c>
      <c r="O78" s="141">
        <f>IF(S78="","",E79+H79+K79)</f>
        <v>7</v>
      </c>
      <c r="P78" s="141">
        <f>IF(S78="","",G79+J79+M79)</f>
        <v>2</v>
      </c>
      <c r="Q78" s="141">
        <f>IF(S78="","",O78-P78)</f>
        <v>5</v>
      </c>
      <c r="R78" s="141">
        <v>2</v>
      </c>
      <c r="S78" s="78" t="str">
        <f>IF(COUNT(B79:M79)=6,"*","")</f>
        <v>*</v>
      </c>
      <c r="T78" s="79">
        <f>IF(S78="","",COUNTIF(B78:M78,"○"))</f>
        <v>2</v>
      </c>
      <c r="V78" s="79">
        <f>IF(S78="","",COUNTIF(B78:M78,"△"))</f>
        <v>0</v>
      </c>
    </row>
    <row r="79" spans="1:18" s="9" customFormat="1" ht="16.5" customHeight="1">
      <c r="A79" s="21" t="s">
        <v>198</v>
      </c>
      <c r="B79" s="128"/>
      <c r="C79" s="129"/>
      <c r="D79" s="130"/>
      <c r="E79" s="42">
        <f>'報道'!J58</f>
        <v>4</v>
      </c>
      <c r="F79" s="43" t="s">
        <v>324</v>
      </c>
      <c r="G79" s="44">
        <f>'報道'!N58</f>
        <v>0</v>
      </c>
      <c r="H79" s="42">
        <f>'報道'!J66</f>
        <v>3</v>
      </c>
      <c r="I79" s="43" t="s">
        <v>324</v>
      </c>
      <c r="J79" s="44">
        <f>'報道'!N66</f>
        <v>1</v>
      </c>
      <c r="K79" s="42">
        <f>'報道'!J138</f>
        <v>0</v>
      </c>
      <c r="L79" s="43" t="s">
        <v>324</v>
      </c>
      <c r="M79" s="44">
        <f>'報道'!N138</f>
        <v>1</v>
      </c>
      <c r="N79" s="142"/>
      <c r="O79" s="142"/>
      <c r="P79" s="142"/>
      <c r="Q79" s="142"/>
      <c r="R79" s="142"/>
    </row>
    <row r="80" spans="1:22" s="9" customFormat="1" ht="16.5" customHeight="1">
      <c r="A80" s="20" t="s">
        <v>204</v>
      </c>
      <c r="B80" s="40"/>
      <c r="C80" s="81" t="str">
        <f>IF(B81="","",IF(B81&gt;D81,"○",IF(B81&lt;D81,"×","△")))</f>
        <v>×</v>
      </c>
      <c r="D80" s="76"/>
      <c r="E80" s="125"/>
      <c r="F80" s="126"/>
      <c r="G80" s="127"/>
      <c r="H80" s="40"/>
      <c r="I80" s="80" t="str">
        <f>IF(H81="","",IF(H81&gt;J81,"○",IF(H81&lt;J81,"×","△")))</f>
        <v>○</v>
      </c>
      <c r="J80" s="41"/>
      <c r="K80" s="40"/>
      <c r="L80" s="80" t="str">
        <f>IF(K81="","",IF(K81&gt;M81,"○",IF(K81&lt;M81,"×","△")))</f>
        <v>×</v>
      </c>
      <c r="M80" s="41"/>
      <c r="N80" s="141">
        <f>IF(S80="","",T80*3+V80)</f>
        <v>3</v>
      </c>
      <c r="O80" s="141">
        <f>IF(S80="","",B81+H81+K81)</f>
        <v>2</v>
      </c>
      <c r="P80" s="141">
        <f>IF(S80="","",D81+J81+M81)</f>
        <v>7</v>
      </c>
      <c r="Q80" s="141">
        <f>IF(S80="","",O80-P80)</f>
        <v>-5</v>
      </c>
      <c r="R80" s="141">
        <v>3</v>
      </c>
      <c r="S80" s="78" t="str">
        <f>IF(COUNT(B81:M81)=6,"*","")</f>
        <v>*</v>
      </c>
      <c r="T80" s="79">
        <f>IF(S80="","",COUNTIF(B80:M80,"○"))</f>
        <v>1</v>
      </c>
      <c r="V80" s="79">
        <f>IF(S80="","",COUNTIF(B80:M80,"△"))</f>
        <v>0</v>
      </c>
    </row>
    <row r="81" spans="1:18" s="9" customFormat="1" ht="16.5" customHeight="1">
      <c r="A81" s="21" t="s">
        <v>205</v>
      </c>
      <c r="B81" s="82">
        <f>IF(G79="","",G79)</f>
        <v>0</v>
      </c>
      <c r="C81" s="43" t="s">
        <v>324</v>
      </c>
      <c r="D81" s="83">
        <f>IF(E79="","",E79)</f>
        <v>4</v>
      </c>
      <c r="E81" s="128"/>
      <c r="F81" s="129"/>
      <c r="G81" s="130"/>
      <c r="H81" s="42">
        <f>'報道'!J142</f>
        <v>2</v>
      </c>
      <c r="I81" s="43" t="s">
        <v>324</v>
      </c>
      <c r="J81" s="44">
        <f>'報道'!N142</f>
        <v>0</v>
      </c>
      <c r="K81" s="42">
        <f>'報道'!J70</f>
        <v>0</v>
      </c>
      <c r="L81" s="43" t="s">
        <v>324</v>
      </c>
      <c r="M81" s="44">
        <f>'報道'!N70</f>
        <v>3</v>
      </c>
      <c r="N81" s="142"/>
      <c r="O81" s="142"/>
      <c r="P81" s="142"/>
      <c r="Q81" s="142"/>
      <c r="R81" s="142"/>
    </row>
    <row r="82" spans="1:22" s="9" customFormat="1" ht="16.5" customHeight="1">
      <c r="A82" s="20" t="s">
        <v>206</v>
      </c>
      <c r="B82" s="40"/>
      <c r="C82" s="81" t="str">
        <f>IF(B83="","",IF(B83&gt;D83,"○",IF(B83&lt;D83,"×","△")))</f>
        <v>×</v>
      </c>
      <c r="D82" s="76"/>
      <c r="E82" s="40"/>
      <c r="F82" s="81" t="str">
        <f>IF(E83="","",IF(E83&gt;G83,"○",IF(E83&lt;G83,"×","△")))</f>
        <v>×</v>
      </c>
      <c r="G82" s="76"/>
      <c r="H82" s="125"/>
      <c r="I82" s="126"/>
      <c r="J82" s="127"/>
      <c r="K82" s="40"/>
      <c r="L82" s="80" t="str">
        <f>IF(K83="","",IF(K83&gt;M83,"○",IF(K83&lt;M83,"×","△")))</f>
        <v>×</v>
      </c>
      <c r="M82" s="41"/>
      <c r="N82" s="141">
        <f>IF(S82="","",T82*3+V82)</f>
        <v>0</v>
      </c>
      <c r="O82" s="141">
        <f>IF(S82="","",B83+E83+K83)</f>
        <v>1</v>
      </c>
      <c r="P82" s="141">
        <f>IF(S82="","",D83+G83+M83)</f>
        <v>8</v>
      </c>
      <c r="Q82" s="141">
        <f>IF(S82="","",O82-P82)</f>
        <v>-7</v>
      </c>
      <c r="R82" s="141">
        <v>4</v>
      </c>
      <c r="S82" s="78" t="str">
        <f>IF(COUNT(B83:M83)=6,"*","")</f>
        <v>*</v>
      </c>
      <c r="T82" s="79">
        <f>IF(S82="","",COUNTIF(B82:M82,"○"))</f>
        <v>0</v>
      </c>
      <c r="V82" s="79">
        <f>IF(S82="","",COUNTIF(B82:M82,"△"))</f>
        <v>0</v>
      </c>
    </row>
    <row r="83" spans="1:18" s="9" customFormat="1" ht="16.5" customHeight="1">
      <c r="A83" s="21" t="s">
        <v>170</v>
      </c>
      <c r="B83" s="82">
        <f>IF(J79="","",J79)</f>
        <v>1</v>
      </c>
      <c r="C83" s="43" t="s">
        <v>324</v>
      </c>
      <c r="D83" s="83">
        <f>IF(H79="","",H79)</f>
        <v>3</v>
      </c>
      <c r="E83" s="82">
        <f>IF(J81="","",J81)</f>
        <v>0</v>
      </c>
      <c r="F83" s="43" t="s">
        <v>324</v>
      </c>
      <c r="G83" s="83">
        <f>IF(H81="","",H81)</f>
        <v>2</v>
      </c>
      <c r="H83" s="128"/>
      <c r="I83" s="129"/>
      <c r="J83" s="130"/>
      <c r="K83" s="42">
        <f>'報道'!J62</f>
        <v>0</v>
      </c>
      <c r="L83" s="43" t="s">
        <v>324</v>
      </c>
      <c r="M83" s="44">
        <f>'報道'!N62</f>
        <v>3</v>
      </c>
      <c r="N83" s="142"/>
      <c r="O83" s="142"/>
      <c r="P83" s="142"/>
      <c r="Q83" s="142"/>
      <c r="R83" s="142"/>
    </row>
    <row r="84" spans="1:22" s="9" customFormat="1" ht="16.5" customHeight="1">
      <c r="A84" s="20" t="s">
        <v>223</v>
      </c>
      <c r="B84" s="40"/>
      <c r="C84" s="81" t="str">
        <f>IF(B85="","",IF(B85&gt;D85,"○",IF(B85&lt;D85,"×","△")))</f>
        <v>○</v>
      </c>
      <c r="D84" s="76"/>
      <c r="E84" s="40"/>
      <c r="F84" s="81" t="str">
        <f>IF(E85="","",IF(E85&gt;G85,"○",IF(E85&lt;G85,"×","△")))</f>
        <v>○</v>
      </c>
      <c r="G84" s="76"/>
      <c r="H84" s="40"/>
      <c r="I84" s="81" t="str">
        <f>IF(H85="","",IF(H85&gt;J85,"○",IF(H85&lt;J85,"×","△")))</f>
        <v>○</v>
      </c>
      <c r="J84" s="76"/>
      <c r="K84" s="125"/>
      <c r="L84" s="126"/>
      <c r="M84" s="127"/>
      <c r="N84" s="141">
        <f>IF(S84="","",T84*3+V84)</f>
        <v>9</v>
      </c>
      <c r="O84" s="141">
        <f>IF(S84="","",B85+E85+H85)</f>
        <v>7</v>
      </c>
      <c r="P84" s="141">
        <f>IF(S84="","",D85+G85+J85)</f>
        <v>0</v>
      </c>
      <c r="Q84" s="141">
        <f>IF(S84="","",O84-P84)</f>
        <v>7</v>
      </c>
      <c r="R84" s="141">
        <v>1</v>
      </c>
      <c r="S84" s="78" t="str">
        <f>IF(COUNT(B85:M85)=6,"*","")</f>
        <v>*</v>
      </c>
      <c r="T84" s="79">
        <f>IF(S84="","",COUNTIF(B84:M84,"○"))</f>
        <v>3</v>
      </c>
      <c r="V84" s="79">
        <f>IF(S84="","",COUNTIF(B84:M84,"△"))</f>
        <v>0</v>
      </c>
    </row>
    <row r="85" spans="1:20" s="9" customFormat="1" ht="16.5" customHeight="1">
      <c r="A85" s="21" t="s">
        <v>48</v>
      </c>
      <c r="B85" s="82">
        <f>IF(M79="","",M79)</f>
        <v>1</v>
      </c>
      <c r="C85" s="43" t="s">
        <v>324</v>
      </c>
      <c r="D85" s="83">
        <f>IF(K79="","",K79)</f>
        <v>0</v>
      </c>
      <c r="E85" s="82">
        <f>IF(M81="","",M81)</f>
        <v>3</v>
      </c>
      <c r="F85" s="43" t="s">
        <v>324</v>
      </c>
      <c r="G85" s="83">
        <f>IF(K81="","",K81)</f>
        <v>0</v>
      </c>
      <c r="H85" s="82">
        <f>IF(M83="","",M83)</f>
        <v>3</v>
      </c>
      <c r="I85" s="43" t="s">
        <v>324</v>
      </c>
      <c r="J85" s="83">
        <f>IF(K83="","",K83)</f>
        <v>0</v>
      </c>
      <c r="K85" s="128"/>
      <c r="L85" s="129"/>
      <c r="M85" s="130"/>
      <c r="N85" s="142"/>
      <c r="O85" s="142"/>
      <c r="P85" s="142"/>
      <c r="Q85" s="142"/>
      <c r="R85" s="142"/>
      <c r="T85"/>
    </row>
    <row r="86" spans="1:20" ht="16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T86" s="9"/>
    </row>
    <row r="87" spans="1:20" ht="16.5" customHeight="1">
      <c r="A87" s="133" t="s">
        <v>5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T87" s="9"/>
    </row>
    <row r="88" spans="1:18" s="9" customFormat="1" ht="16.5" customHeight="1">
      <c r="A88" s="143"/>
      <c r="B88" s="108" t="str">
        <f>A90</f>
        <v>廿日市</v>
      </c>
      <c r="C88" s="109"/>
      <c r="D88" s="110"/>
      <c r="E88" s="108" t="str">
        <f>A92</f>
        <v>アバンツァーレ仙台</v>
      </c>
      <c r="F88" s="111"/>
      <c r="G88" s="110"/>
      <c r="H88" s="108" t="str">
        <f>A94</f>
        <v>東海スポーツ</v>
      </c>
      <c r="I88" s="111"/>
      <c r="J88" s="110"/>
      <c r="K88" s="108" t="str">
        <f>A96</f>
        <v>黒部下新川</v>
      </c>
      <c r="L88" s="111"/>
      <c r="M88" s="110"/>
      <c r="N88" s="134" t="s">
        <v>1</v>
      </c>
      <c r="O88" s="134" t="s">
        <v>2</v>
      </c>
      <c r="P88" s="134" t="s">
        <v>3</v>
      </c>
      <c r="Q88" s="134" t="s">
        <v>4</v>
      </c>
      <c r="R88" s="134" t="s">
        <v>0</v>
      </c>
    </row>
    <row r="89" spans="1:18" s="9" customFormat="1" ht="16.5" customHeight="1">
      <c r="A89" s="144"/>
      <c r="B89" s="112" t="str">
        <f>A91</f>
        <v>広島</v>
      </c>
      <c r="C89" s="146"/>
      <c r="D89" s="114"/>
      <c r="E89" s="112" t="str">
        <f>A93</f>
        <v>宮城</v>
      </c>
      <c r="F89" s="113"/>
      <c r="G89" s="114"/>
      <c r="H89" s="112" t="str">
        <f>A95</f>
        <v>愛知</v>
      </c>
      <c r="I89" s="113"/>
      <c r="J89" s="114"/>
      <c r="K89" s="112" t="str">
        <f>A97</f>
        <v>富山</v>
      </c>
      <c r="L89" s="113"/>
      <c r="M89" s="114"/>
      <c r="N89" s="135"/>
      <c r="O89" s="135"/>
      <c r="P89" s="135"/>
      <c r="Q89" s="135"/>
      <c r="R89" s="135"/>
    </row>
    <row r="90" spans="1:22" s="9" customFormat="1" ht="16.5" customHeight="1">
      <c r="A90" s="20" t="s">
        <v>207</v>
      </c>
      <c r="B90" s="125"/>
      <c r="C90" s="126"/>
      <c r="D90" s="127"/>
      <c r="E90" s="40"/>
      <c r="F90" s="80" t="str">
        <f>IF(E91="","",IF(E91&gt;G91,"○",IF(E91&lt;G91,"×","△")))</f>
        <v>×</v>
      </c>
      <c r="G90" s="41"/>
      <c r="H90" s="40"/>
      <c r="I90" s="80" t="str">
        <f>IF(H91="","",IF(H91&gt;J91,"○",IF(H91&lt;J91,"×","△")))</f>
        <v>×</v>
      </c>
      <c r="J90" s="41"/>
      <c r="K90" s="40"/>
      <c r="L90" s="80" t="str">
        <f>IF(K91="","",IF(K91&gt;M91,"○",IF(K91&lt;M91,"×","△")))</f>
        <v>×</v>
      </c>
      <c r="M90" s="41"/>
      <c r="N90" s="141">
        <f>IF(S90="","",T90*3+V90)</f>
        <v>0</v>
      </c>
      <c r="O90" s="141">
        <f>IF(S90="","",E91+H91+K91)</f>
        <v>2</v>
      </c>
      <c r="P90" s="141">
        <f>IF(S90="","",G91+J91+M91)</f>
        <v>9</v>
      </c>
      <c r="Q90" s="141">
        <f>IF(S90="","",O90-P90)</f>
        <v>-7</v>
      </c>
      <c r="R90" s="141">
        <v>4</v>
      </c>
      <c r="S90" s="78" t="str">
        <f>IF(COUNT(B91:M91)=6,"*","")</f>
        <v>*</v>
      </c>
      <c r="T90" s="79">
        <f>IF(S90="","",COUNTIF(B90:M90,"○"))</f>
        <v>0</v>
      </c>
      <c r="V90" s="79">
        <f>IF(S90="","",COUNTIF(B90:M90,"△"))</f>
        <v>0</v>
      </c>
    </row>
    <row r="91" spans="1:18" s="9" customFormat="1" ht="16.5" customHeight="1">
      <c r="A91" s="21" t="s">
        <v>208</v>
      </c>
      <c r="B91" s="128"/>
      <c r="C91" s="129"/>
      <c r="D91" s="130"/>
      <c r="E91" s="42">
        <f>'報道'!J75</f>
        <v>1</v>
      </c>
      <c r="F91" s="43" t="s">
        <v>324</v>
      </c>
      <c r="G91" s="44">
        <f>'報道'!N75</f>
        <v>2</v>
      </c>
      <c r="H91" s="42">
        <f>'報道'!J83</f>
        <v>1</v>
      </c>
      <c r="I91" s="43" t="s">
        <v>324</v>
      </c>
      <c r="J91" s="44">
        <f>'報道'!N83</f>
        <v>3</v>
      </c>
      <c r="K91" s="42">
        <f>'報道'!J147</f>
        <v>0</v>
      </c>
      <c r="L91" s="43" t="s">
        <v>324</v>
      </c>
      <c r="M91" s="44">
        <f>'報道'!N147</f>
        <v>4</v>
      </c>
      <c r="N91" s="142"/>
      <c r="O91" s="142"/>
      <c r="P91" s="142"/>
      <c r="Q91" s="142"/>
      <c r="R91" s="142"/>
    </row>
    <row r="92" spans="1:22" s="9" customFormat="1" ht="16.5" customHeight="1">
      <c r="A92" s="20" t="s">
        <v>209</v>
      </c>
      <c r="B92" s="40"/>
      <c r="C92" s="81" t="str">
        <f>IF(B93="","",IF(B93&gt;D93,"○",IF(B93&lt;D93,"×","△")))</f>
        <v>○</v>
      </c>
      <c r="D92" s="76"/>
      <c r="E92" s="125"/>
      <c r="F92" s="126"/>
      <c r="G92" s="127"/>
      <c r="H92" s="40"/>
      <c r="I92" s="80" t="str">
        <f>IF(H93="","",IF(H93&gt;J93,"○",IF(H93&lt;J93,"×","△")))</f>
        <v>○</v>
      </c>
      <c r="J92" s="41"/>
      <c r="K92" s="40"/>
      <c r="L92" s="80" t="str">
        <f>IF(K93="","",IF(K93&gt;M93,"○",IF(K93&lt;M93,"×","△")))</f>
        <v>△</v>
      </c>
      <c r="M92" s="41"/>
      <c r="N92" s="141">
        <f>IF(S92="","",T92*3+V92)</f>
        <v>7</v>
      </c>
      <c r="O92" s="141">
        <f>IF(S92="","",B93+H93+K93)</f>
        <v>3</v>
      </c>
      <c r="P92" s="141">
        <f>IF(S92="","",D93+J93+M93)</f>
        <v>1</v>
      </c>
      <c r="Q92" s="141">
        <f>IF(S92="","",O92-P92)</f>
        <v>2</v>
      </c>
      <c r="R92" s="141">
        <v>1</v>
      </c>
      <c r="S92" s="78" t="str">
        <f>IF(COUNT(B93:M93)=6,"*","")</f>
        <v>*</v>
      </c>
      <c r="T92" s="79">
        <f>IF(S92="","",COUNTIF(B92:M92,"○"))</f>
        <v>2</v>
      </c>
      <c r="V92" s="79">
        <f>IF(S92="","",COUNTIF(B92:M92,"△"))</f>
        <v>1</v>
      </c>
    </row>
    <row r="93" spans="1:18" s="9" customFormat="1" ht="16.5" customHeight="1">
      <c r="A93" s="21" t="s">
        <v>210</v>
      </c>
      <c r="B93" s="82">
        <f>IF(G91="","",G91)</f>
        <v>2</v>
      </c>
      <c r="C93" s="43" t="s">
        <v>324</v>
      </c>
      <c r="D93" s="83">
        <f>IF(E91="","",E91)</f>
        <v>1</v>
      </c>
      <c r="E93" s="128"/>
      <c r="F93" s="129"/>
      <c r="G93" s="130"/>
      <c r="H93" s="42">
        <f>'報道'!J151</f>
        <v>1</v>
      </c>
      <c r="I93" s="43" t="s">
        <v>324</v>
      </c>
      <c r="J93" s="44">
        <f>'報道'!N151</f>
        <v>0</v>
      </c>
      <c r="K93" s="42">
        <f>'報道'!J87</f>
        <v>0</v>
      </c>
      <c r="L93" s="43" t="s">
        <v>324</v>
      </c>
      <c r="M93" s="44">
        <f>'報道'!N87</f>
        <v>0</v>
      </c>
      <c r="N93" s="142"/>
      <c r="O93" s="142"/>
      <c r="P93" s="142"/>
      <c r="Q93" s="142"/>
      <c r="R93" s="142"/>
    </row>
    <row r="94" spans="1:22" s="9" customFormat="1" ht="16.5" customHeight="1">
      <c r="A94" s="20" t="s">
        <v>211</v>
      </c>
      <c r="B94" s="40"/>
      <c r="C94" s="81" t="str">
        <f>IF(B95="","",IF(B95&gt;D95,"○",IF(B95&lt;D95,"×","△")))</f>
        <v>○</v>
      </c>
      <c r="D94" s="76"/>
      <c r="E94" s="40"/>
      <c r="F94" s="81" t="str">
        <f>IF(E95="","",IF(E95&gt;G95,"○",IF(E95&lt;G95,"×","△")))</f>
        <v>×</v>
      </c>
      <c r="G94" s="76"/>
      <c r="H94" s="125"/>
      <c r="I94" s="126"/>
      <c r="J94" s="127"/>
      <c r="K94" s="40"/>
      <c r="L94" s="80" t="str">
        <f>IF(K95="","",IF(K95&gt;M95,"○",IF(K95&lt;M95,"×","△")))</f>
        <v>△</v>
      </c>
      <c r="M94" s="41"/>
      <c r="N94" s="141">
        <f>IF(S94="","",T94*3+V94)</f>
        <v>4</v>
      </c>
      <c r="O94" s="141">
        <f>IF(S94="","",B95+E95+K95)</f>
        <v>3</v>
      </c>
      <c r="P94" s="141">
        <f>IF(S94="","",D95+G95+M95)</f>
        <v>2</v>
      </c>
      <c r="Q94" s="141">
        <f>IF(S94="","",O94-P94)</f>
        <v>1</v>
      </c>
      <c r="R94" s="141">
        <v>3</v>
      </c>
      <c r="S94" s="78" t="str">
        <f>IF(COUNT(B95:M95)=6,"*","")</f>
        <v>*</v>
      </c>
      <c r="T94" s="79">
        <f>IF(S94="","",COUNTIF(B94:M94,"○"))</f>
        <v>1</v>
      </c>
      <c r="V94" s="79">
        <f>IF(S94="","",COUNTIF(B94:M94,"△"))</f>
        <v>1</v>
      </c>
    </row>
    <row r="95" spans="1:18" s="9" customFormat="1" ht="16.5" customHeight="1">
      <c r="A95" s="21" t="s">
        <v>190</v>
      </c>
      <c r="B95" s="82">
        <f>IF(J91="","",J91)</f>
        <v>3</v>
      </c>
      <c r="C95" s="43" t="s">
        <v>324</v>
      </c>
      <c r="D95" s="83">
        <f>IF(H91="","",H91)</f>
        <v>1</v>
      </c>
      <c r="E95" s="82">
        <f>IF(J93="","",J93)</f>
        <v>0</v>
      </c>
      <c r="F95" s="43" t="s">
        <v>324</v>
      </c>
      <c r="G95" s="83">
        <f>IF(H93="","",H93)</f>
        <v>1</v>
      </c>
      <c r="H95" s="128"/>
      <c r="I95" s="129"/>
      <c r="J95" s="130"/>
      <c r="K95" s="42">
        <f>'報道'!J79</f>
        <v>0</v>
      </c>
      <c r="L95" s="43" t="s">
        <v>324</v>
      </c>
      <c r="M95" s="44">
        <f>'報道'!N79</f>
        <v>0</v>
      </c>
      <c r="N95" s="142"/>
      <c r="O95" s="142"/>
      <c r="P95" s="142"/>
      <c r="Q95" s="142"/>
      <c r="R95" s="142"/>
    </row>
    <row r="96" spans="1:22" s="9" customFormat="1" ht="16.5" customHeight="1">
      <c r="A96" s="20" t="s">
        <v>212</v>
      </c>
      <c r="B96" s="40"/>
      <c r="C96" s="81" t="str">
        <f>IF(B97="","",IF(B97&gt;D97,"○",IF(B97&lt;D97,"×","△")))</f>
        <v>○</v>
      </c>
      <c r="D96" s="76"/>
      <c r="E96" s="40"/>
      <c r="F96" s="81" t="str">
        <f>IF(E97="","",IF(E97&gt;G97,"○",IF(E97&lt;G97,"×","△")))</f>
        <v>△</v>
      </c>
      <c r="G96" s="76"/>
      <c r="H96" s="40"/>
      <c r="I96" s="81" t="str">
        <f>IF(H97="","",IF(H97&gt;J97,"○",IF(H97&lt;J97,"×","△")))</f>
        <v>△</v>
      </c>
      <c r="J96" s="76"/>
      <c r="K96" s="125"/>
      <c r="L96" s="126"/>
      <c r="M96" s="127"/>
      <c r="N96" s="141">
        <f>IF(S96="","",T96*3+V96)</f>
        <v>5</v>
      </c>
      <c r="O96" s="141">
        <f>IF(S96="","",B97+E97+H97)</f>
        <v>4</v>
      </c>
      <c r="P96" s="141">
        <f>IF(S96="","",D97+G97+J97)</f>
        <v>0</v>
      </c>
      <c r="Q96" s="141">
        <f>IF(S96="","",O96-P96)</f>
        <v>4</v>
      </c>
      <c r="R96" s="141">
        <v>2</v>
      </c>
      <c r="S96" s="78" t="str">
        <f>IF(COUNT(B97:M97)=6,"*","")</f>
        <v>*</v>
      </c>
      <c r="T96" s="79">
        <f>IF(S96="","",COUNTIF(B96:M96,"○"))</f>
        <v>1</v>
      </c>
      <c r="V96" s="79">
        <f>IF(S96="","",COUNTIF(B96:M96,"△"))</f>
        <v>2</v>
      </c>
    </row>
    <row r="97" spans="1:20" s="9" customFormat="1" ht="16.5" customHeight="1">
      <c r="A97" s="21" t="s">
        <v>48</v>
      </c>
      <c r="B97" s="82">
        <f>IF(M91="","",M91)</f>
        <v>4</v>
      </c>
      <c r="C97" s="43" t="s">
        <v>324</v>
      </c>
      <c r="D97" s="83">
        <f>IF(K91="","",K91)</f>
        <v>0</v>
      </c>
      <c r="E97" s="82">
        <f>IF(M93="","",M93)</f>
        <v>0</v>
      </c>
      <c r="F97" s="43" t="s">
        <v>324</v>
      </c>
      <c r="G97" s="83">
        <f>IF(K93="","",K93)</f>
        <v>0</v>
      </c>
      <c r="H97" s="82">
        <f>IF(M95="","",M95)</f>
        <v>0</v>
      </c>
      <c r="I97" s="43" t="s">
        <v>324</v>
      </c>
      <c r="J97" s="83">
        <f>IF(K95="","",K95)</f>
        <v>0</v>
      </c>
      <c r="K97" s="128"/>
      <c r="L97" s="129"/>
      <c r="M97" s="130"/>
      <c r="N97" s="142"/>
      <c r="O97" s="142"/>
      <c r="P97" s="142"/>
      <c r="Q97" s="142"/>
      <c r="R97" s="142"/>
      <c r="T97"/>
    </row>
    <row r="98" ht="12.75" customHeight="1"/>
    <row r="101" spans="1:3" ht="13.5">
      <c r="A101" s="19"/>
      <c r="B101" s="19"/>
      <c r="C101" s="19"/>
    </row>
    <row r="102" spans="1:3" ht="13.5">
      <c r="A102" s="19"/>
      <c r="B102" s="19"/>
      <c r="C102" s="19"/>
    </row>
  </sheetData>
  <mergeCells count="313">
    <mergeCell ref="E76:G76"/>
    <mergeCell ref="E77:G77"/>
    <mergeCell ref="K88:M88"/>
    <mergeCell ref="K89:M89"/>
    <mergeCell ref="A87:R87"/>
    <mergeCell ref="R82:R83"/>
    <mergeCell ref="N84:N85"/>
    <mergeCell ref="O84:O85"/>
    <mergeCell ref="P84:P85"/>
    <mergeCell ref="Q84:Q85"/>
    <mergeCell ref="K40:M40"/>
    <mergeCell ref="K41:M41"/>
    <mergeCell ref="B52:D52"/>
    <mergeCell ref="B53:D53"/>
    <mergeCell ref="E52:G52"/>
    <mergeCell ref="E53:G53"/>
    <mergeCell ref="H52:J52"/>
    <mergeCell ref="H53:J53"/>
    <mergeCell ref="K52:M52"/>
    <mergeCell ref="K53:M53"/>
    <mergeCell ref="K16:M16"/>
    <mergeCell ref="K17:M17"/>
    <mergeCell ref="B28:D28"/>
    <mergeCell ref="B29:D29"/>
    <mergeCell ref="E28:G28"/>
    <mergeCell ref="E29:G29"/>
    <mergeCell ref="H28:J28"/>
    <mergeCell ref="H29:J29"/>
    <mergeCell ref="K28:M28"/>
    <mergeCell ref="K29:M29"/>
    <mergeCell ref="K96:M97"/>
    <mergeCell ref="K84:M85"/>
    <mergeCell ref="B90:D91"/>
    <mergeCell ref="E92:G93"/>
    <mergeCell ref="H94:J95"/>
    <mergeCell ref="B88:D88"/>
    <mergeCell ref="B89:D89"/>
    <mergeCell ref="E88:G88"/>
    <mergeCell ref="E89:G89"/>
    <mergeCell ref="K72:M73"/>
    <mergeCell ref="B78:D79"/>
    <mergeCell ref="E80:G81"/>
    <mergeCell ref="H82:J83"/>
    <mergeCell ref="H76:J76"/>
    <mergeCell ref="H77:J77"/>
    <mergeCell ref="K76:M76"/>
    <mergeCell ref="K77:M77"/>
    <mergeCell ref="B76:D76"/>
    <mergeCell ref="B77:D77"/>
    <mergeCell ref="K60:M61"/>
    <mergeCell ref="B66:D67"/>
    <mergeCell ref="E68:G69"/>
    <mergeCell ref="H70:J71"/>
    <mergeCell ref="B64:D64"/>
    <mergeCell ref="B65:D65"/>
    <mergeCell ref="E64:G64"/>
    <mergeCell ref="E65:G65"/>
    <mergeCell ref="H64:J64"/>
    <mergeCell ref="H65:J65"/>
    <mergeCell ref="K36:M37"/>
    <mergeCell ref="B42:D43"/>
    <mergeCell ref="E44:G45"/>
    <mergeCell ref="H46:J47"/>
    <mergeCell ref="B40:D40"/>
    <mergeCell ref="B41:D41"/>
    <mergeCell ref="E40:G40"/>
    <mergeCell ref="E41:G41"/>
    <mergeCell ref="H40:J40"/>
    <mergeCell ref="H41:J41"/>
    <mergeCell ref="K24:M25"/>
    <mergeCell ref="B30:D31"/>
    <mergeCell ref="E32:G33"/>
    <mergeCell ref="H34:J35"/>
    <mergeCell ref="K12:M13"/>
    <mergeCell ref="B18:D19"/>
    <mergeCell ref="E20:G21"/>
    <mergeCell ref="H22:J23"/>
    <mergeCell ref="B16:D16"/>
    <mergeCell ref="B17:D17"/>
    <mergeCell ref="E16:G16"/>
    <mergeCell ref="E17:G17"/>
    <mergeCell ref="H16:J16"/>
    <mergeCell ref="H17:J17"/>
    <mergeCell ref="H4:J4"/>
    <mergeCell ref="H5:J5"/>
    <mergeCell ref="H10:J11"/>
    <mergeCell ref="K4:M4"/>
    <mergeCell ref="K5:M5"/>
    <mergeCell ref="B5:D5"/>
    <mergeCell ref="B6:D7"/>
    <mergeCell ref="E4:G4"/>
    <mergeCell ref="E5:G5"/>
    <mergeCell ref="R94:R95"/>
    <mergeCell ref="N96:N97"/>
    <mergeCell ref="O96:O97"/>
    <mergeCell ref="P96:P97"/>
    <mergeCell ref="Q96:Q97"/>
    <mergeCell ref="R96:R97"/>
    <mergeCell ref="N94:N95"/>
    <mergeCell ref="O94:O95"/>
    <mergeCell ref="P94:P95"/>
    <mergeCell ref="Q94:Q95"/>
    <mergeCell ref="R90:R91"/>
    <mergeCell ref="N92:N93"/>
    <mergeCell ref="O92:O93"/>
    <mergeCell ref="P92:P93"/>
    <mergeCell ref="Q92:Q93"/>
    <mergeCell ref="R92:R93"/>
    <mergeCell ref="N90:N91"/>
    <mergeCell ref="O90:O91"/>
    <mergeCell ref="P90:P91"/>
    <mergeCell ref="Q90:Q91"/>
    <mergeCell ref="R84:R85"/>
    <mergeCell ref="N82:N83"/>
    <mergeCell ref="O82:O83"/>
    <mergeCell ref="P82:P83"/>
    <mergeCell ref="Q82:Q83"/>
    <mergeCell ref="P78:P79"/>
    <mergeCell ref="Q78:Q79"/>
    <mergeCell ref="R78:R79"/>
    <mergeCell ref="N80:N81"/>
    <mergeCell ref="O80:O81"/>
    <mergeCell ref="P80:P81"/>
    <mergeCell ref="Q80:Q81"/>
    <mergeCell ref="R80:R81"/>
    <mergeCell ref="O78:O79"/>
    <mergeCell ref="R70:R71"/>
    <mergeCell ref="N72:N73"/>
    <mergeCell ref="O72:O73"/>
    <mergeCell ref="P72:P73"/>
    <mergeCell ref="Q72:Q73"/>
    <mergeCell ref="R72:R73"/>
    <mergeCell ref="N70:N71"/>
    <mergeCell ref="O70:O71"/>
    <mergeCell ref="P70:P71"/>
    <mergeCell ref="Q70:Q71"/>
    <mergeCell ref="R58:R59"/>
    <mergeCell ref="N60:N61"/>
    <mergeCell ref="O60:O61"/>
    <mergeCell ref="P60:P61"/>
    <mergeCell ref="Q60:Q61"/>
    <mergeCell ref="R60:R61"/>
    <mergeCell ref="N58:N59"/>
    <mergeCell ref="O58:O59"/>
    <mergeCell ref="P58:P59"/>
    <mergeCell ref="Q58:Q59"/>
    <mergeCell ref="P54:P55"/>
    <mergeCell ref="Q54:Q55"/>
    <mergeCell ref="R54:R55"/>
    <mergeCell ref="N56:N57"/>
    <mergeCell ref="O56:O57"/>
    <mergeCell ref="P56:P57"/>
    <mergeCell ref="Q56:Q57"/>
    <mergeCell ref="R56:R57"/>
    <mergeCell ref="R46:R47"/>
    <mergeCell ref="N48:N49"/>
    <mergeCell ref="O48:O49"/>
    <mergeCell ref="P48:P49"/>
    <mergeCell ref="Q48:Q49"/>
    <mergeCell ref="R48:R49"/>
    <mergeCell ref="N46:N47"/>
    <mergeCell ref="O46:O47"/>
    <mergeCell ref="P46:P47"/>
    <mergeCell ref="Q46:Q47"/>
    <mergeCell ref="R42:R43"/>
    <mergeCell ref="N44:N45"/>
    <mergeCell ref="O44:O45"/>
    <mergeCell ref="P44:P45"/>
    <mergeCell ref="Q44:Q45"/>
    <mergeCell ref="R44:R45"/>
    <mergeCell ref="N42:N43"/>
    <mergeCell ref="O42:O43"/>
    <mergeCell ref="P42:P43"/>
    <mergeCell ref="Q42:Q43"/>
    <mergeCell ref="R36:R37"/>
    <mergeCell ref="N34:N35"/>
    <mergeCell ref="O34:O35"/>
    <mergeCell ref="P34:P35"/>
    <mergeCell ref="Q34:Q35"/>
    <mergeCell ref="P30:P31"/>
    <mergeCell ref="Q30:Q31"/>
    <mergeCell ref="R30:R31"/>
    <mergeCell ref="N32:N33"/>
    <mergeCell ref="O32:O33"/>
    <mergeCell ref="P32:P33"/>
    <mergeCell ref="Q32:Q33"/>
    <mergeCell ref="R32:R33"/>
    <mergeCell ref="R22:R23"/>
    <mergeCell ref="N24:N25"/>
    <mergeCell ref="O24:O25"/>
    <mergeCell ref="P24:P25"/>
    <mergeCell ref="Q24:Q25"/>
    <mergeCell ref="R24:R25"/>
    <mergeCell ref="N22:N23"/>
    <mergeCell ref="O22:O23"/>
    <mergeCell ref="P22:P23"/>
    <mergeCell ref="Q22:Q23"/>
    <mergeCell ref="P20:P21"/>
    <mergeCell ref="Q20:Q21"/>
    <mergeCell ref="R20:R21"/>
    <mergeCell ref="N18:N19"/>
    <mergeCell ref="O18:O19"/>
    <mergeCell ref="P18:P19"/>
    <mergeCell ref="Q18:Q19"/>
    <mergeCell ref="P12:P13"/>
    <mergeCell ref="Q12:Q13"/>
    <mergeCell ref="R12:R13"/>
    <mergeCell ref="R18:R19"/>
    <mergeCell ref="P6:P7"/>
    <mergeCell ref="Q6:Q7"/>
    <mergeCell ref="R6:R7"/>
    <mergeCell ref="O8:O9"/>
    <mergeCell ref="P8:P9"/>
    <mergeCell ref="Q8:Q9"/>
    <mergeCell ref="R8:R9"/>
    <mergeCell ref="P10:P11"/>
    <mergeCell ref="P76:P77"/>
    <mergeCell ref="Q76:Q77"/>
    <mergeCell ref="Q52:Q53"/>
    <mergeCell ref="A75:R75"/>
    <mergeCell ref="A76:A77"/>
    <mergeCell ref="N76:N77"/>
    <mergeCell ref="O76:O77"/>
    <mergeCell ref="R76:R77"/>
    <mergeCell ref="O12:O13"/>
    <mergeCell ref="A88:A89"/>
    <mergeCell ref="N88:N89"/>
    <mergeCell ref="O88:O89"/>
    <mergeCell ref="P88:P89"/>
    <mergeCell ref="H89:J89"/>
    <mergeCell ref="H88:J88"/>
    <mergeCell ref="Q88:Q89"/>
    <mergeCell ref="R88:R89"/>
    <mergeCell ref="N78:N79"/>
    <mergeCell ref="R52:R53"/>
    <mergeCell ref="Q64:Q65"/>
    <mergeCell ref="R64:R65"/>
    <mergeCell ref="N54:N55"/>
    <mergeCell ref="O54:O55"/>
    <mergeCell ref="R66:R67"/>
    <mergeCell ref="N68:N69"/>
    <mergeCell ref="A64:A65"/>
    <mergeCell ref="N64:N65"/>
    <mergeCell ref="O64:O65"/>
    <mergeCell ref="P64:P65"/>
    <mergeCell ref="K64:M64"/>
    <mergeCell ref="K65:M65"/>
    <mergeCell ref="A52:A53"/>
    <mergeCell ref="N52:N53"/>
    <mergeCell ref="O52:O53"/>
    <mergeCell ref="P52:P53"/>
    <mergeCell ref="Q28:Q29"/>
    <mergeCell ref="N28:N29"/>
    <mergeCell ref="O28:O29"/>
    <mergeCell ref="P28:P29"/>
    <mergeCell ref="A51:R51"/>
    <mergeCell ref="R28:R29"/>
    <mergeCell ref="A40:A41"/>
    <mergeCell ref="N40:N41"/>
    <mergeCell ref="O40:O41"/>
    <mergeCell ref="P40:P41"/>
    <mergeCell ref="Q40:Q41"/>
    <mergeCell ref="R40:R41"/>
    <mergeCell ref="N30:N31"/>
    <mergeCell ref="O30:O31"/>
    <mergeCell ref="A28:A29"/>
    <mergeCell ref="A4:A5"/>
    <mergeCell ref="N4:N5"/>
    <mergeCell ref="O4:O5"/>
    <mergeCell ref="N6:N7"/>
    <mergeCell ref="O6:O7"/>
    <mergeCell ref="O10:O11"/>
    <mergeCell ref="N20:N21"/>
    <mergeCell ref="O20:O21"/>
    <mergeCell ref="B4:D4"/>
    <mergeCell ref="P4:P5"/>
    <mergeCell ref="Q4:Q5"/>
    <mergeCell ref="R4:R5"/>
    <mergeCell ref="A16:A17"/>
    <mergeCell ref="N16:N17"/>
    <mergeCell ref="N8:N9"/>
    <mergeCell ref="N10:N11"/>
    <mergeCell ref="Q10:Q11"/>
    <mergeCell ref="R10:R11"/>
    <mergeCell ref="N12:N13"/>
    <mergeCell ref="O68:O69"/>
    <mergeCell ref="P68:P69"/>
    <mergeCell ref="Q68:Q69"/>
    <mergeCell ref="R68:R69"/>
    <mergeCell ref="N66:N67"/>
    <mergeCell ref="O66:O67"/>
    <mergeCell ref="P66:P67"/>
    <mergeCell ref="Q66:Q67"/>
    <mergeCell ref="A63:R63"/>
    <mergeCell ref="E8:G9"/>
    <mergeCell ref="A39:R39"/>
    <mergeCell ref="R34:R35"/>
    <mergeCell ref="N36:N37"/>
    <mergeCell ref="O36:O37"/>
    <mergeCell ref="P36:P37"/>
    <mergeCell ref="Q36:Q37"/>
    <mergeCell ref="K48:M49"/>
    <mergeCell ref="B54:D55"/>
    <mergeCell ref="E56:G57"/>
    <mergeCell ref="H58:J59"/>
    <mergeCell ref="A1:R1"/>
    <mergeCell ref="A3:R3"/>
    <mergeCell ref="A15:R15"/>
    <mergeCell ref="A27:R27"/>
    <mergeCell ref="O16:O17"/>
    <mergeCell ref="P16:P17"/>
    <mergeCell ref="Q16:Q17"/>
    <mergeCell ref="R16:R17"/>
  </mergeCells>
  <printOptions/>
  <pageMargins left="0.75" right="0.52" top="0.58" bottom="0.37" header="0.29" footer="0.19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59"/>
  <sheetViews>
    <sheetView tabSelected="1" workbookViewId="0" topLeftCell="A1">
      <selection activeCell="BL59" sqref="A1:BL59"/>
    </sheetView>
  </sheetViews>
  <sheetFormatPr defaultColWidth="9.00390625" defaultRowHeight="13.5"/>
  <cols>
    <col min="1" max="64" width="1.4921875" style="0" customWidth="1"/>
    <col min="65" max="65" width="13.125" style="0" customWidth="1"/>
  </cols>
  <sheetData>
    <row r="1" spans="1:64" ht="26.25" customHeight="1">
      <c r="A1" s="181" t="s">
        <v>221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</row>
    <row r="2" spans="11:64" ht="13.5"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1:64" ht="13.5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5" spans="29:36" ht="18.75">
      <c r="AC5" s="185" t="s">
        <v>29</v>
      </c>
      <c r="AD5" s="185"/>
      <c r="AE5" s="185"/>
      <c r="AF5" s="185"/>
      <c r="AG5" s="185"/>
      <c r="AH5" s="185"/>
      <c r="AI5" s="185"/>
      <c r="AJ5" s="185"/>
    </row>
    <row r="6" ht="13.5">
      <c r="AG6" s="4"/>
    </row>
    <row r="7" spans="17:33" ht="13.5"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87"/>
      <c r="AG7" s="4"/>
    </row>
    <row r="8" spans="16:49" s="68" customFormat="1" ht="14.25" thickBot="1">
      <c r="P8" s="68">
        <v>0</v>
      </c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5"/>
      <c r="AG8" s="92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68">
        <v>0</v>
      </c>
    </row>
    <row r="9" spans="1:50" ht="14.25" thickTop="1">
      <c r="A9" s="14"/>
      <c r="B9" s="14"/>
      <c r="C9" s="14"/>
      <c r="D9" s="14"/>
      <c r="E9" s="14"/>
      <c r="F9" s="15"/>
      <c r="K9" s="4"/>
      <c r="L9" s="4"/>
      <c r="M9" s="4"/>
      <c r="N9" s="4"/>
      <c r="O9" s="4"/>
      <c r="P9" s="4"/>
      <c r="Q9" s="8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55" t="s">
        <v>363</v>
      </c>
      <c r="AF9" s="155"/>
      <c r="AG9" s="155"/>
      <c r="AH9" s="155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87"/>
      <c r="AW9" s="4"/>
      <c r="AX9" s="4"/>
    </row>
    <row r="10" spans="1:50" ht="13.5">
      <c r="A10" s="14"/>
      <c r="B10" s="14"/>
      <c r="C10" s="14"/>
      <c r="D10" s="14"/>
      <c r="E10" s="14"/>
      <c r="F10" s="15"/>
      <c r="K10" s="4"/>
      <c r="L10" s="4"/>
      <c r="M10" s="4"/>
      <c r="N10" s="4"/>
      <c r="O10" s="4"/>
      <c r="P10" s="4"/>
      <c r="Q10" s="8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52" t="s">
        <v>367</v>
      </c>
      <c r="AF10" s="153"/>
      <c r="AG10" s="153"/>
      <c r="AH10" s="153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87"/>
      <c r="AW10" s="4"/>
      <c r="AX10" s="4"/>
    </row>
    <row r="11" spans="11:50" ht="13.5">
      <c r="K11" s="4"/>
      <c r="L11" s="4"/>
      <c r="M11" s="4"/>
      <c r="N11" s="4"/>
      <c r="O11" s="4"/>
      <c r="P11" s="4"/>
      <c r="Q11" s="89"/>
      <c r="R11" s="4"/>
      <c r="S11" s="4"/>
      <c r="T11" s="4"/>
      <c r="U11" s="4"/>
      <c r="V11" s="4"/>
      <c r="W11" s="4"/>
      <c r="X11" s="4"/>
      <c r="AF11" s="4"/>
      <c r="AG11" s="4"/>
      <c r="AO11" s="4"/>
      <c r="AP11" s="4"/>
      <c r="AQ11" s="4"/>
      <c r="AR11" s="4"/>
      <c r="AS11" s="4"/>
      <c r="AT11" s="4"/>
      <c r="AU11" s="4"/>
      <c r="AV11" s="87"/>
      <c r="AW11" s="4"/>
      <c r="AX11" s="4"/>
    </row>
    <row r="12" spans="8:57" s="68" customFormat="1" ht="14.25" thickBot="1">
      <c r="H12" s="68">
        <v>0</v>
      </c>
      <c r="K12" s="85"/>
      <c r="L12" s="85"/>
      <c r="M12" s="85"/>
      <c r="N12" s="85"/>
      <c r="O12" s="85"/>
      <c r="P12" s="85"/>
      <c r="Q12" s="92"/>
      <c r="R12" s="93"/>
      <c r="S12" s="93"/>
      <c r="T12" s="93"/>
      <c r="U12" s="93"/>
      <c r="V12" s="93"/>
      <c r="W12" s="93"/>
      <c r="X12" s="93"/>
      <c r="Y12" s="68">
        <v>3</v>
      </c>
      <c r="AF12" s="84"/>
      <c r="AG12" s="84"/>
      <c r="AN12" s="68">
        <v>1</v>
      </c>
      <c r="AO12" s="93"/>
      <c r="AP12" s="93"/>
      <c r="AQ12" s="93"/>
      <c r="AR12" s="93"/>
      <c r="AS12" s="93"/>
      <c r="AT12" s="93"/>
      <c r="AU12" s="93"/>
      <c r="AV12" s="95"/>
      <c r="AW12" s="85"/>
      <c r="AX12" s="85"/>
      <c r="BE12" s="68">
        <v>1</v>
      </c>
    </row>
    <row r="13" spans="5:57" ht="14.25" thickTop="1">
      <c r="E13" s="4"/>
      <c r="F13" s="4"/>
      <c r="G13" s="4"/>
      <c r="H13" s="87"/>
      <c r="I13" s="7"/>
      <c r="J13" s="7"/>
      <c r="K13" s="7"/>
      <c r="L13" s="7"/>
      <c r="M13" s="7"/>
      <c r="N13" s="7"/>
      <c r="O13" s="7"/>
      <c r="P13" s="157"/>
      <c r="Q13" s="158"/>
      <c r="R13" s="4"/>
      <c r="S13" s="4"/>
      <c r="T13" s="4"/>
      <c r="U13" s="4"/>
      <c r="V13" s="4"/>
      <c r="W13" s="4"/>
      <c r="X13" s="87"/>
      <c r="Y13" s="4"/>
      <c r="AO13" s="89"/>
      <c r="AP13" s="4"/>
      <c r="AQ13" s="4"/>
      <c r="AR13" s="4"/>
      <c r="AS13" s="4"/>
      <c r="AT13" s="4"/>
      <c r="AU13" s="4"/>
      <c r="AV13" s="158" t="s">
        <v>349</v>
      </c>
      <c r="AW13" s="157"/>
      <c r="AX13" s="7"/>
      <c r="AY13" s="7"/>
      <c r="AZ13" s="7"/>
      <c r="BA13" s="7"/>
      <c r="BB13" s="7"/>
      <c r="BC13" s="7"/>
      <c r="BD13" s="94"/>
      <c r="BE13" s="4"/>
    </row>
    <row r="14" spans="5:57" ht="13.5">
      <c r="E14" s="4"/>
      <c r="F14" s="4"/>
      <c r="G14" s="4"/>
      <c r="H14" s="87"/>
      <c r="I14" s="4"/>
      <c r="J14" s="4"/>
      <c r="K14" s="4"/>
      <c r="L14" s="4"/>
      <c r="M14" s="4"/>
      <c r="N14" s="4"/>
      <c r="O14" s="4"/>
      <c r="P14" s="18"/>
      <c r="Q14" s="18"/>
      <c r="R14" s="4"/>
      <c r="S14" s="4"/>
      <c r="T14" s="4"/>
      <c r="U14" s="4"/>
      <c r="V14" s="4"/>
      <c r="W14" s="4"/>
      <c r="X14" s="87"/>
      <c r="Y14" s="4"/>
      <c r="AO14" s="89"/>
      <c r="AP14" s="4"/>
      <c r="AQ14" s="4"/>
      <c r="AR14" s="4"/>
      <c r="AS14" s="4"/>
      <c r="AT14" s="4"/>
      <c r="AU14" s="152" t="s">
        <v>362</v>
      </c>
      <c r="AV14" s="153"/>
      <c r="AW14" s="153"/>
      <c r="AX14" s="153"/>
      <c r="AY14" s="4"/>
      <c r="AZ14" s="4"/>
      <c r="BA14" s="4"/>
      <c r="BB14" s="4"/>
      <c r="BC14" s="4"/>
      <c r="BD14" s="87"/>
      <c r="BE14" s="4"/>
    </row>
    <row r="15" spans="5:57" ht="13.5">
      <c r="E15" s="4"/>
      <c r="F15" s="4"/>
      <c r="G15" s="4"/>
      <c r="H15" s="8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87"/>
      <c r="Y15" s="4"/>
      <c r="AO15" s="89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87"/>
      <c r="BE15" s="4"/>
    </row>
    <row r="16" spans="4:61" s="68" customFormat="1" ht="14.25" thickBot="1">
      <c r="D16" s="68">
        <v>2</v>
      </c>
      <c r="E16" s="93"/>
      <c r="F16" s="93"/>
      <c r="G16" s="93"/>
      <c r="H16" s="95"/>
      <c r="I16" s="84"/>
      <c r="J16" s="84"/>
      <c r="K16" s="84"/>
      <c r="L16" s="84"/>
      <c r="M16" s="84">
        <v>1</v>
      </c>
      <c r="N16" s="84"/>
      <c r="O16" s="84"/>
      <c r="P16" s="84"/>
      <c r="Q16" s="84"/>
      <c r="R16" s="84"/>
      <c r="S16" s="84"/>
      <c r="T16" s="84">
        <v>4</v>
      </c>
      <c r="U16" s="93"/>
      <c r="V16" s="93"/>
      <c r="W16" s="93"/>
      <c r="X16" s="95"/>
      <c r="Y16" s="84"/>
      <c r="AC16" s="68">
        <v>0</v>
      </c>
      <c r="AJ16" s="68">
        <v>1</v>
      </c>
      <c r="AO16" s="92"/>
      <c r="AP16" s="93"/>
      <c r="AQ16" s="93"/>
      <c r="AR16" s="93"/>
      <c r="AS16" s="84">
        <v>1</v>
      </c>
      <c r="AT16" s="84"/>
      <c r="AU16" s="84"/>
      <c r="AV16" s="84"/>
      <c r="AW16" s="84"/>
      <c r="AX16" s="84"/>
      <c r="AY16" s="84"/>
      <c r="AZ16" s="84">
        <v>0</v>
      </c>
      <c r="BA16" s="93"/>
      <c r="BB16" s="93"/>
      <c r="BC16" s="93"/>
      <c r="BD16" s="95"/>
      <c r="BE16" s="84"/>
      <c r="BI16" s="68">
        <v>0</v>
      </c>
    </row>
    <row r="17" spans="5:61" ht="14.25" thickTop="1">
      <c r="E17" s="89"/>
      <c r="F17" s="4"/>
      <c r="G17" s="4"/>
      <c r="H17" s="158"/>
      <c r="I17" s="157"/>
      <c r="J17" s="7"/>
      <c r="K17" s="7"/>
      <c r="L17" s="7"/>
      <c r="M17" s="89"/>
      <c r="N17" s="4"/>
      <c r="P17" s="4"/>
      <c r="U17" s="89"/>
      <c r="V17" s="4"/>
      <c r="W17" s="4"/>
      <c r="X17" s="158"/>
      <c r="Y17" s="157"/>
      <c r="Z17" s="7"/>
      <c r="AA17" s="7"/>
      <c r="AB17" s="7"/>
      <c r="AC17" s="89"/>
      <c r="AD17" s="4"/>
      <c r="AK17" s="91"/>
      <c r="AL17" s="7"/>
      <c r="AM17" s="7"/>
      <c r="AN17" s="157" t="s">
        <v>349</v>
      </c>
      <c r="AO17" s="158"/>
      <c r="AP17" s="4"/>
      <c r="AQ17" s="4"/>
      <c r="AR17" s="87"/>
      <c r="AS17" s="4"/>
      <c r="AV17" s="4"/>
      <c r="AY17" s="4"/>
      <c r="AZ17" s="87"/>
      <c r="BA17" s="4"/>
      <c r="BB17" s="4"/>
      <c r="BC17" s="4"/>
      <c r="BD17" s="158" t="s">
        <v>349</v>
      </c>
      <c r="BE17" s="157"/>
      <c r="BF17" s="7"/>
      <c r="BG17" s="7"/>
      <c r="BH17" s="94"/>
      <c r="BI17" s="4"/>
    </row>
    <row r="18" spans="5:61" ht="13.5">
      <c r="E18" s="89"/>
      <c r="F18" s="4"/>
      <c r="G18" s="4"/>
      <c r="H18" s="18"/>
      <c r="I18" s="18"/>
      <c r="J18" s="4"/>
      <c r="K18" s="4"/>
      <c r="L18" s="4"/>
      <c r="M18" s="89"/>
      <c r="N18" s="4"/>
      <c r="P18" s="4"/>
      <c r="U18" s="89"/>
      <c r="V18" s="4"/>
      <c r="W18" s="4"/>
      <c r="X18" s="18"/>
      <c r="Y18" s="18"/>
      <c r="Z18" s="4"/>
      <c r="AA18" s="4"/>
      <c r="AB18" s="4"/>
      <c r="AC18" s="89"/>
      <c r="AD18" s="4"/>
      <c r="AK18" s="89"/>
      <c r="AL18" s="4"/>
      <c r="AM18" s="152" t="s">
        <v>352</v>
      </c>
      <c r="AN18" s="153"/>
      <c r="AO18" s="153"/>
      <c r="AP18" s="153"/>
      <c r="AQ18" s="4"/>
      <c r="AR18" s="87"/>
      <c r="AS18" s="4"/>
      <c r="AV18" s="4"/>
      <c r="AY18" s="4"/>
      <c r="AZ18" s="87"/>
      <c r="BA18" s="4"/>
      <c r="BB18" s="4"/>
      <c r="BC18" s="152" t="s">
        <v>353</v>
      </c>
      <c r="BD18" s="153"/>
      <c r="BE18" s="153"/>
      <c r="BF18" s="153"/>
      <c r="BG18" s="4"/>
      <c r="BH18" s="87"/>
      <c r="BI18" s="4"/>
    </row>
    <row r="19" spans="1:64" ht="13.5">
      <c r="A19" s="4"/>
      <c r="B19" s="4"/>
      <c r="C19" s="4"/>
      <c r="D19" s="4"/>
      <c r="E19" s="89"/>
      <c r="F19" s="4"/>
      <c r="G19" s="4"/>
      <c r="H19" s="4"/>
      <c r="I19" s="4"/>
      <c r="J19" s="4"/>
      <c r="K19" s="4"/>
      <c r="L19" s="4"/>
      <c r="M19" s="89"/>
      <c r="N19" s="4"/>
      <c r="O19" s="4"/>
      <c r="P19" s="4"/>
      <c r="Q19" s="4"/>
      <c r="R19" s="4"/>
      <c r="S19" s="4"/>
      <c r="T19" s="4"/>
      <c r="U19" s="89"/>
      <c r="V19" s="4"/>
      <c r="W19" s="4"/>
      <c r="X19" s="4"/>
      <c r="Y19" s="4"/>
      <c r="Z19" s="4"/>
      <c r="AA19" s="4"/>
      <c r="AB19" s="4"/>
      <c r="AC19" s="89"/>
      <c r="AD19" s="4"/>
      <c r="AE19" s="4"/>
      <c r="AF19" s="4"/>
      <c r="AG19" s="4"/>
      <c r="AH19" s="4"/>
      <c r="AI19" s="4"/>
      <c r="AJ19" s="4"/>
      <c r="AK19" s="89"/>
      <c r="AL19" s="4"/>
      <c r="AM19" s="4"/>
      <c r="AN19" s="4"/>
      <c r="AO19" s="4"/>
      <c r="AP19" s="4"/>
      <c r="AQ19" s="4"/>
      <c r="AR19" s="87"/>
      <c r="AS19" s="4"/>
      <c r="AT19" s="4"/>
      <c r="AU19" s="4"/>
      <c r="AV19" s="4"/>
      <c r="AW19" s="4"/>
      <c r="AX19" s="4"/>
      <c r="AY19" s="4"/>
      <c r="AZ19" s="87"/>
      <c r="BA19" s="4"/>
      <c r="BB19" s="4"/>
      <c r="BC19" s="4"/>
      <c r="BD19" s="4"/>
      <c r="BE19" s="4"/>
      <c r="BF19" s="4"/>
      <c r="BG19" s="4"/>
      <c r="BH19" s="87"/>
      <c r="BI19" s="4"/>
      <c r="BJ19" s="4"/>
      <c r="BK19" s="4"/>
      <c r="BL19" s="4"/>
    </row>
    <row r="20" spans="1:64" ht="14.25" thickBot="1">
      <c r="A20" s="68"/>
      <c r="B20" s="68">
        <v>1</v>
      </c>
      <c r="C20" s="68"/>
      <c r="D20" s="68"/>
      <c r="E20" s="92"/>
      <c r="F20" s="93"/>
      <c r="G20" s="84">
        <v>1</v>
      </c>
      <c r="H20" s="84"/>
      <c r="I20" s="84"/>
      <c r="J20" s="84">
        <v>1</v>
      </c>
      <c r="K20" s="84"/>
      <c r="L20" s="84"/>
      <c r="M20" s="92"/>
      <c r="N20" s="93"/>
      <c r="O20" s="68">
        <v>3</v>
      </c>
      <c r="P20" s="84"/>
      <c r="Q20" s="68"/>
      <c r="R20" s="68">
        <v>2</v>
      </c>
      <c r="S20" s="68"/>
      <c r="T20" s="68"/>
      <c r="U20" s="92"/>
      <c r="V20" s="93"/>
      <c r="W20" s="84">
        <v>3</v>
      </c>
      <c r="X20" s="84"/>
      <c r="Y20" s="84"/>
      <c r="Z20" s="84">
        <v>1</v>
      </c>
      <c r="AA20" s="84"/>
      <c r="AB20" s="84"/>
      <c r="AC20" s="92"/>
      <c r="AD20" s="93"/>
      <c r="AE20" s="68">
        <v>2</v>
      </c>
      <c r="AF20" s="68"/>
      <c r="AG20" s="68"/>
      <c r="AH20" s="68">
        <v>0</v>
      </c>
      <c r="AI20" s="68"/>
      <c r="AJ20" s="68"/>
      <c r="AK20" s="92"/>
      <c r="AL20" s="93"/>
      <c r="AM20" s="84">
        <v>1</v>
      </c>
      <c r="AN20" s="84"/>
      <c r="AO20" s="84"/>
      <c r="AP20" s="84">
        <v>1</v>
      </c>
      <c r="AQ20" s="93"/>
      <c r="AR20" s="95"/>
      <c r="AS20" s="84"/>
      <c r="AT20" s="68"/>
      <c r="AU20" s="68">
        <v>0</v>
      </c>
      <c r="AV20" s="84"/>
      <c r="AW20" s="68"/>
      <c r="AX20" s="68">
        <v>0</v>
      </c>
      <c r="AY20" s="93"/>
      <c r="AZ20" s="95"/>
      <c r="BA20" s="84"/>
      <c r="BB20" s="84"/>
      <c r="BC20" s="84">
        <v>0</v>
      </c>
      <c r="BD20" s="84"/>
      <c r="BE20" s="84"/>
      <c r="BF20" s="84">
        <v>3</v>
      </c>
      <c r="BG20" s="93"/>
      <c r="BH20" s="95"/>
      <c r="BI20" s="84"/>
      <c r="BJ20" s="68"/>
      <c r="BK20" s="68">
        <v>2</v>
      </c>
      <c r="BL20" s="68"/>
    </row>
    <row r="21" spans="3:62" ht="14.25" thickTop="1">
      <c r="C21" s="10"/>
      <c r="D21" s="157" t="s">
        <v>347</v>
      </c>
      <c r="E21" s="158"/>
      <c r="F21" s="4"/>
      <c r="G21" s="89"/>
      <c r="K21" s="6"/>
      <c r="L21" s="157"/>
      <c r="M21" s="158"/>
      <c r="N21" s="4"/>
      <c r="O21" s="89"/>
      <c r="S21" s="6"/>
      <c r="T21" s="157"/>
      <c r="U21" s="158"/>
      <c r="V21" s="4"/>
      <c r="W21" s="89"/>
      <c r="AA21" s="6"/>
      <c r="AB21" s="157"/>
      <c r="AC21" s="158"/>
      <c r="AD21" s="4"/>
      <c r="AE21" s="89"/>
      <c r="AI21" s="6"/>
      <c r="AJ21" s="157"/>
      <c r="AK21" s="158"/>
      <c r="AL21" s="4"/>
      <c r="AM21" s="89"/>
      <c r="AP21" s="87"/>
      <c r="AQ21" s="4"/>
      <c r="AR21" s="158"/>
      <c r="AS21" s="157"/>
      <c r="AT21" s="8"/>
      <c r="AX21" s="87"/>
      <c r="AY21" s="4"/>
      <c r="AZ21" s="158" t="s">
        <v>349</v>
      </c>
      <c r="BA21" s="157"/>
      <c r="BB21" s="8"/>
      <c r="BF21" s="87"/>
      <c r="BG21" s="4"/>
      <c r="BH21" s="158"/>
      <c r="BI21" s="157"/>
      <c r="BJ21" s="8"/>
    </row>
    <row r="22" spans="3:62" ht="13.5">
      <c r="C22" s="154" t="s">
        <v>348</v>
      </c>
      <c r="D22" s="153"/>
      <c r="E22" s="153"/>
      <c r="F22" s="155"/>
      <c r="G22" s="89"/>
      <c r="K22" s="3"/>
      <c r="L22" s="18"/>
      <c r="M22" s="18"/>
      <c r="N22" s="4"/>
      <c r="O22" s="89"/>
      <c r="S22" s="3"/>
      <c r="T22" s="18"/>
      <c r="U22" s="18"/>
      <c r="V22" s="4"/>
      <c r="W22" s="89"/>
      <c r="AA22" s="3"/>
      <c r="AB22" s="18"/>
      <c r="AC22" s="18"/>
      <c r="AD22" s="4"/>
      <c r="AE22" s="89"/>
      <c r="AI22" s="3"/>
      <c r="AJ22" s="18"/>
      <c r="AK22" s="18"/>
      <c r="AL22" s="4"/>
      <c r="AM22" s="89"/>
      <c r="AP22" s="87"/>
      <c r="AQ22" s="4"/>
      <c r="AR22" s="18"/>
      <c r="AS22" s="18"/>
      <c r="AT22" s="5"/>
      <c r="AX22" s="87"/>
      <c r="AY22" s="152" t="s">
        <v>350</v>
      </c>
      <c r="AZ22" s="153"/>
      <c r="BA22" s="153"/>
      <c r="BB22" s="156"/>
      <c r="BF22" s="87"/>
      <c r="BG22" s="4"/>
      <c r="BH22" s="18"/>
      <c r="BI22" s="18"/>
      <c r="BJ22" s="5"/>
    </row>
    <row r="23" spans="3:62" ht="13.5">
      <c r="C23" s="11"/>
      <c r="D23" s="4"/>
      <c r="E23" s="4"/>
      <c r="F23" s="4"/>
      <c r="G23" s="89"/>
      <c r="K23" s="3"/>
      <c r="L23" s="4"/>
      <c r="M23" s="4"/>
      <c r="N23" s="4"/>
      <c r="O23" s="89"/>
      <c r="S23" s="3"/>
      <c r="T23" s="4"/>
      <c r="U23" s="4"/>
      <c r="V23" s="4"/>
      <c r="W23" s="89"/>
      <c r="AA23" s="3"/>
      <c r="AB23" s="4"/>
      <c r="AC23" s="4"/>
      <c r="AD23" s="4"/>
      <c r="AE23" s="89"/>
      <c r="AI23" s="3"/>
      <c r="AJ23" s="4"/>
      <c r="AK23" s="4"/>
      <c r="AL23" s="4"/>
      <c r="AM23" s="89"/>
      <c r="AP23" s="87"/>
      <c r="AQ23" s="4"/>
      <c r="AR23" s="4"/>
      <c r="AS23" s="4"/>
      <c r="AT23" s="5"/>
      <c r="AX23" s="87"/>
      <c r="AY23" s="4"/>
      <c r="AZ23" s="4"/>
      <c r="BA23" s="4"/>
      <c r="BB23" s="5"/>
      <c r="BF23" s="87"/>
      <c r="BG23" s="4"/>
      <c r="BH23" s="4"/>
      <c r="BI23" s="4"/>
      <c r="BJ23" s="5"/>
    </row>
    <row r="24" spans="2:62" ht="13.5">
      <c r="B24" s="16"/>
      <c r="C24" s="12"/>
      <c r="D24" s="4"/>
      <c r="E24" s="4"/>
      <c r="F24" s="4"/>
      <c r="G24" s="90"/>
      <c r="K24" s="3"/>
      <c r="L24" s="4"/>
      <c r="M24" s="4"/>
      <c r="N24" s="4"/>
      <c r="O24" s="90"/>
      <c r="S24" s="3"/>
      <c r="T24" s="4"/>
      <c r="U24" s="4"/>
      <c r="V24" s="4"/>
      <c r="W24" s="90"/>
      <c r="AA24" s="3"/>
      <c r="AB24" s="4"/>
      <c r="AC24" s="4"/>
      <c r="AD24" s="4"/>
      <c r="AE24" s="90"/>
      <c r="AI24" s="3"/>
      <c r="AJ24" s="4"/>
      <c r="AK24" s="4"/>
      <c r="AL24" s="4"/>
      <c r="AM24" s="90"/>
      <c r="AP24" s="88"/>
      <c r="AQ24" s="4"/>
      <c r="AR24" s="4"/>
      <c r="AS24" s="4"/>
      <c r="AT24" s="5"/>
      <c r="AX24" s="88"/>
      <c r="AY24" s="4"/>
      <c r="AZ24" s="4"/>
      <c r="BA24" s="4"/>
      <c r="BB24" s="5"/>
      <c r="BF24" s="88"/>
      <c r="BG24" s="4"/>
      <c r="BH24" s="4"/>
      <c r="BI24" s="4"/>
      <c r="BJ24" s="5"/>
    </row>
    <row r="25" spans="2:64" ht="13.5">
      <c r="B25" s="179" t="s">
        <v>13</v>
      </c>
      <c r="C25" s="180"/>
      <c r="D25" s="2"/>
      <c r="E25" s="2"/>
      <c r="F25" s="179" t="s">
        <v>14</v>
      </c>
      <c r="G25" s="180"/>
      <c r="H25" s="2"/>
      <c r="J25" s="177" t="s">
        <v>15</v>
      </c>
      <c r="K25" s="178"/>
      <c r="L25" s="2"/>
      <c r="M25" s="2"/>
      <c r="N25" s="179" t="s">
        <v>16</v>
      </c>
      <c r="O25" s="180"/>
      <c r="P25" s="2"/>
      <c r="R25" s="177" t="s">
        <v>17</v>
      </c>
      <c r="S25" s="178"/>
      <c r="T25" s="2"/>
      <c r="U25" s="2"/>
      <c r="V25" s="179" t="s">
        <v>18</v>
      </c>
      <c r="W25" s="180"/>
      <c r="X25" s="2"/>
      <c r="Z25" s="177" t="s">
        <v>19</v>
      </c>
      <c r="AA25" s="178"/>
      <c r="AB25" s="2"/>
      <c r="AC25" s="2"/>
      <c r="AD25" s="179" t="s">
        <v>20</v>
      </c>
      <c r="AE25" s="180"/>
      <c r="AF25" s="2"/>
      <c r="AH25" s="177" t="s">
        <v>21</v>
      </c>
      <c r="AI25" s="178"/>
      <c r="AJ25" s="2"/>
      <c r="AK25" s="2"/>
      <c r="AL25" s="179" t="s">
        <v>22</v>
      </c>
      <c r="AM25" s="180"/>
      <c r="AN25" s="2"/>
      <c r="AP25" s="177" t="s">
        <v>23</v>
      </c>
      <c r="AQ25" s="178"/>
      <c r="AR25" s="2"/>
      <c r="AS25" s="2"/>
      <c r="AT25" s="179" t="s">
        <v>24</v>
      </c>
      <c r="AU25" s="180"/>
      <c r="AV25" s="2"/>
      <c r="AX25" s="177" t="s">
        <v>25</v>
      </c>
      <c r="AY25" s="178"/>
      <c r="AZ25" s="2"/>
      <c r="BA25" s="2"/>
      <c r="BB25" s="179" t="s">
        <v>26</v>
      </c>
      <c r="BC25" s="180"/>
      <c r="BD25" s="2"/>
      <c r="BF25" s="177" t="s">
        <v>27</v>
      </c>
      <c r="BG25" s="178"/>
      <c r="BH25" s="2"/>
      <c r="BI25" s="2"/>
      <c r="BJ25" s="179" t="s">
        <v>28</v>
      </c>
      <c r="BK25" s="180"/>
      <c r="BL25" s="2"/>
    </row>
    <row r="26" spans="2:64" ht="13.5">
      <c r="B26" s="159" t="s">
        <v>173</v>
      </c>
      <c r="C26" s="160"/>
      <c r="D26" s="2"/>
      <c r="E26" s="2"/>
      <c r="F26" s="159" t="s">
        <v>212</v>
      </c>
      <c r="G26" s="160"/>
      <c r="H26" s="2"/>
      <c r="J26" s="159" t="s">
        <v>175</v>
      </c>
      <c r="K26" s="160"/>
      <c r="L26" s="2"/>
      <c r="M26" s="2"/>
      <c r="N26" s="165" t="s">
        <v>222</v>
      </c>
      <c r="O26" s="166"/>
      <c r="P26" s="2"/>
      <c r="R26" s="171" t="s">
        <v>333</v>
      </c>
      <c r="S26" s="172"/>
      <c r="T26" s="2"/>
      <c r="U26" s="2"/>
      <c r="V26" s="165" t="s">
        <v>201</v>
      </c>
      <c r="W26" s="166"/>
      <c r="X26" s="2"/>
      <c r="Z26" s="159" t="s">
        <v>191</v>
      </c>
      <c r="AA26" s="160"/>
      <c r="AB26" s="2"/>
      <c r="AC26" s="2"/>
      <c r="AD26" s="159" t="s">
        <v>193</v>
      </c>
      <c r="AE26" s="160"/>
      <c r="AF26" s="2"/>
      <c r="AH26" s="159" t="s">
        <v>195</v>
      </c>
      <c r="AI26" s="160"/>
      <c r="AJ26" s="2"/>
      <c r="AK26" s="2"/>
      <c r="AL26" s="159" t="s">
        <v>189</v>
      </c>
      <c r="AM26" s="160"/>
      <c r="AN26" s="2"/>
      <c r="AP26" s="159" t="s">
        <v>199</v>
      </c>
      <c r="AQ26" s="160"/>
      <c r="AR26" s="2"/>
      <c r="AS26" s="2"/>
      <c r="AT26" s="159" t="s">
        <v>334</v>
      </c>
      <c r="AU26" s="160"/>
      <c r="AV26" s="2"/>
      <c r="AX26" s="159" t="s">
        <v>223</v>
      </c>
      <c r="AY26" s="160"/>
      <c r="AZ26" s="2"/>
      <c r="BA26" s="2"/>
      <c r="BB26" s="159" t="s">
        <v>332</v>
      </c>
      <c r="BC26" s="160"/>
      <c r="BD26" s="2"/>
      <c r="BF26" s="165" t="s">
        <v>343</v>
      </c>
      <c r="BG26" s="166"/>
      <c r="BH26" s="2"/>
      <c r="BI26" s="2"/>
      <c r="BJ26" s="159" t="s">
        <v>169</v>
      </c>
      <c r="BK26" s="160"/>
      <c r="BL26" s="2"/>
    </row>
    <row r="27" spans="2:64" ht="13.5">
      <c r="B27" s="161"/>
      <c r="C27" s="162"/>
      <c r="D27" s="2"/>
      <c r="E27" s="2"/>
      <c r="F27" s="161"/>
      <c r="G27" s="162"/>
      <c r="H27" s="2"/>
      <c r="J27" s="161"/>
      <c r="K27" s="162"/>
      <c r="L27" s="2"/>
      <c r="M27" s="2"/>
      <c r="N27" s="167"/>
      <c r="O27" s="168"/>
      <c r="P27" s="2"/>
      <c r="R27" s="173"/>
      <c r="S27" s="174"/>
      <c r="T27" s="2"/>
      <c r="U27" s="2"/>
      <c r="V27" s="167"/>
      <c r="W27" s="168"/>
      <c r="X27" s="2"/>
      <c r="Z27" s="161"/>
      <c r="AA27" s="162"/>
      <c r="AB27" s="2"/>
      <c r="AC27" s="2"/>
      <c r="AD27" s="161"/>
      <c r="AE27" s="162"/>
      <c r="AF27" s="2"/>
      <c r="AH27" s="161"/>
      <c r="AI27" s="162"/>
      <c r="AJ27" s="2"/>
      <c r="AK27" s="2"/>
      <c r="AL27" s="161"/>
      <c r="AM27" s="162"/>
      <c r="AN27" s="2"/>
      <c r="AP27" s="161"/>
      <c r="AQ27" s="162"/>
      <c r="AR27" s="2"/>
      <c r="AS27" s="2"/>
      <c r="AT27" s="161"/>
      <c r="AU27" s="162"/>
      <c r="AV27" s="2"/>
      <c r="AX27" s="161"/>
      <c r="AY27" s="162"/>
      <c r="AZ27" s="2"/>
      <c r="BA27" s="2"/>
      <c r="BB27" s="161"/>
      <c r="BC27" s="162"/>
      <c r="BD27" s="2"/>
      <c r="BF27" s="167"/>
      <c r="BG27" s="168"/>
      <c r="BH27" s="2"/>
      <c r="BI27" s="2"/>
      <c r="BJ27" s="161"/>
      <c r="BK27" s="162"/>
      <c r="BL27" s="2"/>
    </row>
    <row r="28" spans="2:64" ht="13.5">
      <c r="B28" s="161"/>
      <c r="C28" s="162"/>
      <c r="D28" s="2"/>
      <c r="E28" s="2"/>
      <c r="F28" s="161"/>
      <c r="G28" s="162"/>
      <c r="H28" s="2"/>
      <c r="J28" s="161"/>
      <c r="K28" s="162"/>
      <c r="L28" s="2"/>
      <c r="M28" s="2"/>
      <c r="N28" s="167"/>
      <c r="O28" s="168"/>
      <c r="P28" s="2"/>
      <c r="R28" s="173"/>
      <c r="S28" s="174"/>
      <c r="T28" s="2"/>
      <c r="U28" s="2"/>
      <c r="V28" s="167"/>
      <c r="W28" s="168"/>
      <c r="X28" s="2"/>
      <c r="Z28" s="161"/>
      <c r="AA28" s="162"/>
      <c r="AB28" s="2"/>
      <c r="AC28" s="2"/>
      <c r="AD28" s="161"/>
      <c r="AE28" s="162"/>
      <c r="AF28" s="2"/>
      <c r="AH28" s="161"/>
      <c r="AI28" s="162"/>
      <c r="AJ28" s="2"/>
      <c r="AK28" s="2"/>
      <c r="AL28" s="161"/>
      <c r="AM28" s="162"/>
      <c r="AN28" s="2"/>
      <c r="AP28" s="161"/>
      <c r="AQ28" s="162"/>
      <c r="AR28" s="2"/>
      <c r="AS28" s="2"/>
      <c r="AT28" s="161"/>
      <c r="AU28" s="162"/>
      <c r="AV28" s="2"/>
      <c r="AX28" s="161"/>
      <c r="AY28" s="162"/>
      <c r="AZ28" s="2"/>
      <c r="BA28" s="2"/>
      <c r="BB28" s="161"/>
      <c r="BC28" s="162"/>
      <c r="BD28" s="2"/>
      <c r="BF28" s="167"/>
      <c r="BG28" s="168"/>
      <c r="BH28" s="2"/>
      <c r="BI28" s="2"/>
      <c r="BJ28" s="161"/>
      <c r="BK28" s="162"/>
      <c r="BL28" s="2"/>
    </row>
    <row r="29" spans="2:64" ht="13.5">
      <c r="B29" s="161"/>
      <c r="C29" s="162"/>
      <c r="D29" s="2"/>
      <c r="E29" s="2"/>
      <c r="F29" s="161"/>
      <c r="G29" s="162"/>
      <c r="H29" s="2"/>
      <c r="J29" s="161"/>
      <c r="K29" s="162"/>
      <c r="L29" s="2"/>
      <c r="M29" s="2"/>
      <c r="N29" s="167"/>
      <c r="O29" s="168"/>
      <c r="P29" s="2"/>
      <c r="R29" s="173"/>
      <c r="S29" s="174"/>
      <c r="T29" s="2"/>
      <c r="U29" s="2"/>
      <c r="V29" s="167"/>
      <c r="W29" s="168"/>
      <c r="X29" s="2"/>
      <c r="Z29" s="161"/>
      <c r="AA29" s="162"/>
      <c r="AB29" s="2"/>
      <c r="AC29" s="2"/>
      <c r="AD29" s="161"/>
      <c r="AE29" s="162"/>
      <c r="AF29" s="2"/>
      <c r="AH29" s="161"/>
      <c r="AI29" s="162"/>
      <c r="AJ29" s="2"/>
      <c r="AK29" s="2"/>
      <c r="AL29" s="161"/>
      <c r="AM29" s="162"/>
      <c r="AN29" s="2"/>
      <c r="AP29" s="161"/>
      <c r="AQ29" s="162"/>
      <c r="AR29" s="2"/>
      <c r="AS29" s="2"/>
      <c r="AT29" s="161"/>
      <c r="AU29" s="162"/>
      <c r="AV29" s="2"/>
      <c r="AX29" s="161"/>
      <c r="AY29" s="162"/>
      <c r="AZ29" s="2"/>
      <c r="BA29" s="2"/>
      <c r="BB29" s="161"/>
      <c r="BC29" s="162"/>
      <c r="BD29" s="2"/>
      <c r="BF29" s="167"/>
      <c r="BG29" s="168"/>
      <c r="BH29" s="2"/>
      <c r="BI29" s="2"/>
      <c r="BJ29" s="161"/>
      <c r="BK29" s="162"/>
      <c r="BL29" s="2"/>
    </row>
    <row r="30" spans="2:64" ht="13.5">
      <c r="B30" s="161"/>
      <c r="C30" s="162"/>
      <c r="D30" s="2"/>
      <c r="E30" s="2"/>
      <c r="F30" s="161"/>
      <c r="G30" s="162"/>
      <c r="H30" s="2"/>
      <c r="J30" s="161"/>
      <c r="K30" s="162"/>
      <c r="L30" s="2"/>
      <c r="M30" s="2"/>
      <c r="N30" s="167"/>
      <c r="O30" s="168"/>
      <c r="P30" s="2"/>
      <c r="R30" s="173"/>
      <c r="S30" s="174"/>
      <c r="T30" s="2"/>
      <c r="U30" s="2"/>
      <c r="V30" s="167"/>
      <c r="W30" s="168"/>
      <c r="X30" s="2"/>
      <c r="Z30" s="161"/>
      <c r="AA30" s="162"/>
      <c r="AB30" s="2"/>
      <c r="AC30" s="2"/>
      <c r="AD30" s="161"/>
      <c r="AE30" s="162"/>
      <c r="AF30" s="2"/>
      <c r="AH30" s="161"/>
      <c r="AI30" s="162"/>
      <c r="AJ30" s="2"/>
      <c r="AK30" s="2"/>
      <c r="AL30" s="161"/>
      <c r="AM30" s="162"/>
      <c r="AN30" s="2"/>
      <c r="AP30" s="161"/>
      <c r="AQ30" s="162"/>
      <c r="AR30" s="2"/>
      <c r="AS30" s="2"/>
      <c r="AT30" s="161"/>
      <c r="AU30" s="162"/>
      <c r="AV30" s="2"/>
      <c r="AX30" s="161"/>
      <c r="AY30" s="162"/>
      <c r="AZ30" s="2"/>
      <c r="BA30" s="2"/>
      <c r="BB30" s="161"/>
      <c r="BC30" s="162"/>
      <c r="BD30" s="2"/>
      <c r="BF30" s="167"/>
      <c r="BG30" s="168"/>
      <c r="BH30" s="2"/>
      <c r="BI30" s="2"/>
      <c r="BJ30" s="161"/>
      <c r="BK30" s="162"/>
      <c r="BL30" s="2"/>
    </row>
    <row r="31" spans="2:64" ht="13.5">
      <c r="B31" s="163"/>
      <c r="C31" s="164"/>
      <c r="D31" s="2"/>
      <c r="E31" s="2"/>
      <c r="F31" s="163"/>
      <c r="G31" s="164"/>
      <c r="H31" s="2"/>
      <c r="J31" s="163"/>
      <c r="K31" s="164"/>
      <c r="L31" s="2"/>
      <c r="M31" s="2"/>
      <c r="N31" s="169"/>
      <c r="O31" s="170"/>
      <c r="P31" s="2"/>
      <c r="R31" s="175"/>
      <c r="S31" s="176"/>
      <c r="T31" s="2"/>
      <c r="U31" s="2"/>
      <c r="V31" s="169"/>
      <c r="W31" s="170"/>
      <c r="X31" s="2"/>
      <c r="Z31" s="163"/>
      <c r="AA31" s="164"/>
      <c r="AB31" s="2"/>
      <c r="AC31" s="2"/>
      <c r="AD31" s="163"/>
      <c r="AE31" s="164"/>
      <c r="AF31" s="2"/>
      <c r="AH31" s="163"/>
      <c r="AI31" s="164"/>
      <c r="AJ31" s="2"/>
      <c r="AK31" s="2"/>
      <c r="AL31" s="163"/>
      <c r="AM31" s="164"/>
      <c r="AN31" s="2"/>
      <c r="AP31" s="163"/>
      <c r="AQ31" s="164"/>
      <c r="AR31" s="2"/>
      <c r="AS31" s="2"/>
      <c r="AT31" s="163"/>
      <c r="AU31" s="164"/>
      <c r="AV31" s="2"/>
      <c r="AX31" s="163"/>
      <c r="AY31" s="164"/>
      <c r="AZ31" s="2"/>
      <c r="BA31" s="2"/>
      <c r="BB31" s="163"/>
      <c r="BC31" s="164"/>
      <c r="BD31" s="2"/>
      <c r="BF31" s="169"/>
      <c r="BG31" s="170"/>
      <c r="BH31" s="2"/>
      <c r="BI31" s="2"/>
      <c r="BJ31" s="163"/>
      <c r="BK31" s="164"/>
      <c r="BL31" s="2"/>
    </row>
    <row r="35" spans="33:38" ht="13.5">
      <c r="AG35" s="17"/>
      <c r="AL35" s="13"/>
    </row>
    <row r="36" spans="9:56" ht="18.75">
      <c r="I36" s="183" t="s">
        <v>30</v>
      </c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AG36" s="17"/>
      <c r="AL36" s="13"/>
      <c r="AO36" s="184" t="s">
        <v>31</v>
      </c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</row>
    <row r="37" spans="33:38" ht="13.5">
      <c r="AG37" s="17"/>
      <c r="AL37" s="13"/>
    </row>
    <row r="38" spans="1:64" ht="13.5">
      <c r="A38" s="14"/>
      <c r="B38" s="14"/>
      <c r="C38" s="14"/>
      <c r="D38" s="14"/>
      <c r="E38" s="14"/>
      <c r="F38" s="15"/>
      <c r="G38" s="4"/>
      <c r="H38" s="4"/>
      <c r="I38" s="4"/>
      <c r="J38" s="4"/>
      <c r="K38" s="4"/>
      <c r="L38" s="4"/>
      <c r="M38" s="4"/>
      <c r="N38" s="4"/>
      <c r="O38" s="4"/>
      <c r="P38" s="4"/>
      <c r="Q38" s="89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17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89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8:57" s="68" customFormat="1" ht="14.25" thickBot="1">
      <c r="H39" s="68">
        <v>0</v>
      </c>
      <c r="K39" s="85"/>
      <c r="L39" s="85"/>
      <c r="M39" s="85"/>
      <c r="N39" s="85"/>
      <c r="O39" s="85"/>
      <c r="P39" s="85"/>
      <c r="Q39" s="92"/>
      <c r="R39" s="93"/>
      <c r="S39" s="93"/>
      <c r="T39" s="93"/>
      <c r="U39" s="93"/>
      <c r="V39" s="93"/>
      <c r="W39" s="93"/>
      <c r="X39" s="93"/>
      <c r="Y39" s="68">
        <v>1</v>
      </c>
      <c r="AF39" s="84"/>
      <c r="AG39" s="86"/>
      <c r="AN39" s="68">
        <v>0</v>
      </c>
      <c r="AQ39" s="85"/>
      <c r="AR39" s="85"/>
      <c r="AS39" s="85"/>
      <c r="AT39" s="85"/>
      <c r="AU39" s="85"/>
      <c r="AV39" s="85"/>
      <c r="AW39" s="92"/>
      <c r="AX39" s="93"/>
      <c r="AY39" s="93"/>
      <c r="AZ39" s="93"/>
      <c r="BA39" s="93"/>
      <c r="BB39" s="93"/>
      <c r="BC39" s="93"/>
      <c r="BD39" s="93"/>
      <c r="BE39" s="68">
        <v>2</v>
      </c>
    </row>
    <row r="40" spans="9:60" ht="14.25" thickTop="1">
      <c r="I40" s="91"/>
      <c r="J40" s="7"/>
      <c r="K40" s="7"/>
      <c r="L40" s="7"/>
      <c r="M40" s="7"/>
      <c r="N40" s="7"/>
      <c r="O40" s="7"/>
      <c r="P40" s="157"/>
      <c r="Q40" s="158"/>
      <c r="R40" s="4"/>
      <c r="S40" s="4"/>
      <c r="T40" s="4"/>
      <c r="U40" s="4"/>
      <c r="V40" s="4"/>
      <c r="W40" s="4"/>
      <c r="X40" s="87"/>
      <c r="Y40" s="4"/>
      <c r="AG40" s="17"/>
      <c r="AK40" s="4"/>
      <c r="AL40" s="4"/>
      <c r="AM40" s="4"/>
      <c r="AN40" s="87"/>
      <c r="AO40" s="7"/>
      <c r="AP40" s="7"/>
      <c r="AQ40" s="7"/>
      <c r="AR40" s="7"/>
      <c r="AS40" s="7"/>
      <c r="AT40" s="7"/>
      <c r="AU40" s="7"/>
      <c r="AV40" s="157"/>
      <c r="AW40" s="158"/>
      <c r="AX40" s="4"/>
      <c r="AY40" s="4"/>
      <c r="AZ40" s="4"/>
      <c r="BA40" s="4"/>
      <c r="BB40" s="4"/>
      <c r="BC40" s="4"/>
      <c r="BD40" s="4"/>
      <c r="BE40" s="89"/>
      <c r="BF40" s="4"/>
      <c r="BG40" s="4"/>
      <c r="BH40" s="4"/>
    </row>
    <row r="41" spans="9:60" ht="13.5">
      <c r="I41" s="89"/>
      <c r="J41" s="4"/>
      <c r="K41" s="4"/>
      <c r="L41" s="4"/>
      <c r="M41" s="4"/>
      <c r="N41" s="4"/>
      <c r="O41" s="4"/>
      <c r="P41" s="18"/>
      <c r="Q41" s="18"/>
      <c r="R41" s="4"/>
      <c r="S41" s="4"/>
      <c r="T41" s="4"/>
      <c r="U41" s="4"/>
      <c r="V41" s="4"/>
      <c r="W41" s="4"/>
      <c r="X41" s="87"/>
      <c r="Y41" s="4"/>
      <c r="AG41" s="17"/>
      <c r="AK41" s="4"/>
      <c r="AL41" s="4"/>
      <c r="AM41" s="4"/>
      <c r="AN41" s="87"/>
      <c r="AO41" s="4"/>
      <c r="AP41" s="4"/>
      <c r="AQ41" s="4"/>
      <c r="AR41" s="4"/>
      <c r="AS41" s="4"/>
      <c r="AT41" s="4"/>
      <c r="AU41" s="4"/>
      <c r="AV41" s="18"/>
      <c r="AW41" s="18"/>
      <c r="AX41" s="4"/>
      <c r="AY41" s="4"/>
      <c r="AZ41" s="4"/>
      <c r="BA41" s="4"/>
      <c r="BB41" s="4"/>
      <c r="BC41" s="4"/>
      <c r="BD41" s="4"/>
      <c r="BE41" s="89"/>
      <c r="BF41" s="4"/>
      <c r="BG41" s="4"/>
      <c r="BH41" s="4"/>
    </row>
    <row r="42" spans="9:60" ht="13.5">
      <c r="I42" s="8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87"/>
      <c r="Y42" s="4"/>
      <c r="AG42" s="17"/>
      <c r="AK42" s="4"/>
      <c r="AL42" s="4"/>
      <c r="AM42" s="4"/>
      <c r="AN42" s="87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89"/>
      <c r="BF42" s="4"/>
      <c r="BG42" s="4"/>
      <c r="BH42" s="4"/>
    </row>
    <row r="43" spans="4:61" s="68" customFormat="1" ht="14.25" thickBot="1">
      <c r="D43" s="68">
        <v>1</v>
      </c>
      <c r="I43" s="92"/>
      <c r="J43" s="93"/>
      <c r="K43" s="93"/>
      <c r="L43" s="93"/>
      <c r="M43" s="84">
        <v>4</v>
      </c>
      <c r="N43" s="84"/>
      <c r="O43" s="84"/>
      <c r="P43" s="84"/>
      <c r="Q43" s="84"/>
      <c r="R43" s="84"/>
      <c r="S43" s="84"/>
      <c r="T43" s="84">
        <v>1</v>
      </c>
      <c r="U43" s="93"/>
      <c r="V43" s="93"/>
      <c r="W43" s="93"/>
      <c r="X43" s="95"/>
      <c r="Y43" s="84"/>
      <c r="AC43" s="68">
        <v>0</v>
      </c>
      <c r="AG43" s="86"/>
      <c r="AJ43" s="68">
        <v>3</v>
      </c>
      <c r="AK43" s="93"/>
      <c r="AL43" s="93"/>
      <c r="AM43" s="93"/>
      <c r="AN43" s="95"/>
      <c r="AO43" s="84"/>
      <c r="AP43" s="84"/>
      <c r="AQ43" s="84"/>
      <c r="AR43" s="84"/>
      <c r="AS43" s="84">
        <v>3</v>
      </c>
      <c r="AT43" s="84"/>
      <c r="AU43" s="84"/>
      <c r="AV43" s="84"/>
      <c r="AW43" s="84"/>
      <c r="AX43" s="84"/>
      <c r="AY43" s="84"/>
      <c r="AZ43" s="84">
        <v>0</v>
      </c>
      <c r="BA43" s="84"/>
      <c r="BB43" s="84"/>
      <c r="BC43" s="84"/>
      <c r="BD43" s="84"/>
      <c r="BE43" s="92"/>
      <c r="BF43" s="93"/>
      <c r="BG43" s="93"/>
      <c r="BH43" s="93"/>
      <c r="BI43" s="68">
        <v>0</v>
      </c>
    </row>
    <row r="44" spans="5:61" ht="14.25" thickTop="1">
      <c r="E44" s="91"/>
      <c r="F44" s="7"/>
      <c r="G44" s="7"/>
      <c r="H44" s="157"/>
      <c r="I44" s="158"/>
      <c r="J44" s="4"/>
      <c r="K44" s="4"/>
      <c r="L44" s="4"/>
      <c r="M44" s="89"/>
      <c r="N44" s="4"/>
      <c r="P44" s="4"/>
      <c r="S44" s="4"/>
      <c r="T44" s="87"/>
      <c r="U44" s="4"/>
      <c r="V44" s="4"/>
      <c r="W44" s="4"/>
      <c r="X44" s="158"/>
      <c r="Y44" s="157"/>
      <c r="Z44" s="7"/>
      <c r="AA44" s="7"/>
      <c r="AB44" s="7"/>
      <c r="AC44" s="89"/>
      <c r="AD44" s="4"/>
      <c r="AG44" s="17"/>
      <c r="AK44" s="89"/>
      <c r="AL44" s="4"/>
      <c r="AM44" s="4"/>
      <c r="AN44" s="158" t="s">
        <v>349</v>
      </c>
      <c r="AO44" s="157"/>
      <c r="AP44" s="7"/>
      <c r="AQ44" s="7"/>
      <c r="AR44" s="7"/>
      <c r="AS44" s="89"/>
      <c r="AT44" s="4"/>
      <c r="AV44" s="4"/>
      <c r="AY44" s="4"/>
      <c r="AZ44" s="87"/>
      <c r="BA44" s="7"/>
      <c r="BB44" s="7"/>
      <c r="BC44" s="7"/>
      <c r="BD44" s="157" t="s">
        <v>349</v>
      </c>
      <c r="BE44" s="158"/>
      <c r="BF44" s="4"/>
      <c r="BG44" s="4"/>
      <c r="BH44" s="87"/>
      <c r="BI44" s="4"/>
    </row>
    <row r="45" spans="5:61" ht="13.5">
      <c r="E45" s="89"/>
      <c r="F45" s="4"/>
      <c r="G45" s="4"/>
      <c r="H45" s="18"/>
      <c r="I45" s="18"/>
      <c r="J45" s="4"/>
      <c r="K45" s="4"/>
      <c r="L45" s="4"/>
      <c r="M45" s="89"/>
      <c r="N45" s="4"/>
      <c r="P45" s="4"/>
      <c r="S45" s="4"/>
      <c r="T45" s="87"/>
      <c r="U45" s="4"/>
      <c r="V45" s="4"/>
      <c r="W45" s="4"/>
      <c r="X45" s="18"/>
      <c r="Y45" s="18"/>
      <c r="Z45" s="4"/>
      <c r="AA45" s="4"/>
      <c r="AB45" s="4"/>
      <c r="AC45" s="89"/>
      <c r="AD45" s="4"/>
      <c r="AG45" s="17"/>
      <c r="AK45" s="89"/>
      <c r="AL45" s="4"/>
      <c r="AM45" s="152" t="s">
        <v>355</v>
      </c>
      <c r="AN45" s="153"/>
      <c r="AO45" s="153"/>
      <c r="AP45" s="153"/>
      <c r="AQ45" s="4"/>
      <c r="AR45" s="4"/>
      <c r="AS45" s="89"/>
      <c r="AT45" s="4"/>
      <c r="AV45" s="4"/>
      <c r="AY45" s="4"/>
      <c r="AZ45" s="87"/>
      <c r="BA45" s="4"/>
      <c r="BB45" s="4"/>
      <c r="BC45" s="152" t="s">
        <v>356</v>
      </c>
      <c r="BD45" s="153"/>
      <c r="BE45" s="153"/>
      <c r="BF45" s="153"/>
      <c r="BG45" s="4"/>
      <c r="BH45" s="87"/>
      <c r="BI45" s="4"/>
    </row>
    <row r="46" spans="5:61" ht="13.5">
      <c r="E46" s="89"/>
      <c r="F46" s="4"/>
      <c r="G46" s="4"/>
      <c r="H46" s="4"/>
      <c r="I46" s="4"/>
      <c r="J46" s="4"/>
      <c r="K46" s="4"/>
      <c r="L46" s="4"/>
      <c r="M46" s="89"/>
      <c r="N46" s="4"/>
      <c r="P46" s="4"/>
      <c r="S46" s="4"/>
      <c r="T46" s="87"/>
      <c r="U46" s="4"/>
      <c r="V46" s="4"/>
      <c r="W46" s="4"/>
      <c r="X46" s="4"/>
      <c r="Y46" s="4"/>
      <c r="Z46" s="4"/>
      <c r="AA46" s="4"/>
      <c r="AB46" s="4"/>
      <c r="AC46" s="89"/>
      <c r="AD46" s="4"/>
      <c r="AG46" s="17"/>
      <c r="AK46" s="89"/>
      <c r="AL46" s="4"/>
      <c r="AM46" s="4"/>
      <c r="AN46" s="4"/>
      <c r="AO46" s="4"/>
      <c r="AP46" s="4"/>
      <c r="AQ46" s="4"/>
      <c r="AR46" s="4"/>
      <c r="AS46" s="89"/>
      <c r="AT46" s="4"/>
      <c r="AV46" s="4"/>
      <c r="AY46" s="4"/>
      <c r="AZ46" s="87"/>
      <c r="BA46" s="4"/>
      <c r="BB46" s="4"/>
      <c r="BC46" s="4"/>
      <c r="BD46" s="4"/>
      <c r="BE46" s="4"/>
      <c r="BF46" s="4"/>
      <c r="BG46" s="4"/>
      <c r="BH46" s="87"/>
      <c r="BI46" s="4"/>
    </row>
    <row r="47" spans="2:63" s="68" customFormat="1" ht="14.25" thickBot="1">
      <c r="B47" s="68">
        <v>0</v>
      </c>
      <c r="E47" s="92"/>
      <c r="F47" s="93"/>
      <c r="G47" s="84">
        <v>2</v>
      </c>
      <c r="H47" s="84"/>
      <c r="I47" s="84"/>
      <c r="J47" s="84">
        <v>1</v>
      </c>
      <c r="K47" s="84"/>
      <c r="L47" s="84"/>
      <c r="M47" s="92"/>
      <c r="N47" s="93"/>
      <c r="O47" s="68">
        <v>4</v>
      </c>
      <c r="P47" s="84"/>
      <c r="R47" s="68">
        <v>2</v>
      </c>
      <c r="S47" s="93"/>
      <c r="T47" s="95"/>
      <c r="U47" s="84"/>
      <c r="V47" s="84"/>
      <c r="W47" s="84">
        <v>0</v>
      </c>
      <c r="X47" s="84"/>
      <c r="Y47" s="84"/>
      <c r="Z47" s="84">
        <v>0</v>
      </c>
      <c r="AA47" s="84"/>
      <c r="AB47" s="84"/>
      <c r="AC47" s="92"/>
      <c r="AD47" s="93"/>
      <c r="AE47" s="68">
        <v>1</v>
      </c>
      <c r="AG47" s="86"/>
      <c r="AH47" s="68">
        <v>1</v>
      </c>
      <c r="AK47" s="92"/>
      <c r="AL47" s="93"/>
      <c r="AM47" s="84">
        <v>3</v>
      </c>
      <c r="AN47" s="84"/>
      <c r="AO47" s="84"/>
      <c r="AP47" s="84">
        <v>1</v>
      </c>
      <c r="AQ47" s="84"/>
      <c r="AR47" s="84"/>
      <c r="AS47" s="92"/>
      <c r="AT47" s="93"/>
      <c r="AU47" s="68">
        <v>2</v>
      </c>
      <c r="AV47" s="84"/>
      <c r="AX47" s="68">
        <v>2</v>
      </c>
      <c r="AY47" s="93"/>
      <c r="AZ47" s="95"/>
      <c r="BA47" s="84"/>
      <c r="BB47" s="84"/>
      <c r="BC47" s="84">
        <v>0</v>
      </c>
      <c r="BD47" s="84"/>
      <c r="BE47" s="84"/>
      <c r="BF47" s="84">
        <v>2</v>
      </c>
      <c r="BG47" s="93"/>
      <c r="BH47" s="95"/>
      <c r="BI47" s="84"/>
      <c r="BK47" s="68">
        <v>0</v>
      </c>
    </row>
    <row r="48" spans="3:62" ht="14.25" thickTop="1">
      <c r="C48" s="10"/>
      <c r="D48" s="157"/>
      <c r="E48" s="158"/>
      <c r="F48" s="4"/>
      <c r="G48" s="89"/>
      <c r="K48" s="6"/>
      <c r="L48" s="157"/>
      <c r="M48" s="158"/>
      <c r="N48" s="4"/>
      <c r="O48" s="89"/>
      <c r="R48" s="87"/>
      <c r="S48" s="4"/>
      <c r="T48" s="158"/>
      <c r="U48" s="157"/>
      <c r="V48" s="8"/>
      <c r="AA48" s="6"/>
      <c r="AB48" s="157"/>
      <c r="AC48" s="158"/>
      <c r="AD48" s="4"/>
      <c r="AE48" s="89"/>
      <c r="AG48" s="17"/>
      <c r="AI48" s="6"/>
      <c r="AJ48" s="157"/>
      <c r="AK48" s="158"/>
      <c r="AL48" s="4"/>
      <c r="AM48" s="89"/>
      <c r="AQ48" s="6"/>
      <c r="AR48" s="157"/>
      <c r="AS48" s="158"/>
      <c r="AT48" s="4"/>
      <c r="AU48" s="89"/>
      <c r="AX48" s="87"/>
      <c r="AY48" s="4"/>
      <c r="AZ48" s="158"/>
      <c r="BA48" s="157"/>
      <c r="BB48" s="8"/>
      <c r="BF48" s="87"/>
      <c r="BG48" s="4"/>
      <c r="BH48" s="158"/>
      <c r="BI48" s="157"/>
      <c r="BJ48" s="8"/>
    </row>
    <row r="49" spans="3:62" ht="13.5">
      <c r="C49" s="11"/>
      <c r="D49" s="18"/>
      <c r="E49" s="18"/>
      <c r="F49" s="4"/>
      <c r="G49" s="89"/>
      <c r="K49" s="3"/>
      <c r="L49" s="18"/>
      <c r="M49" s="18"/>
      <c r="N49" s="4"/>
      <c r="O49" s="89"/>
      <c r="R49" s="87"/>
      <c r="S49" s="4"/>
      <c r="T49" s="18"/>
      <c r="U49" s="18"/>
      <c r="V49" s="5"/>
      <c r="AA49" s="3"/>
      <c r="AB49" s="18"/>
      <c r="AC49" s="18"/>
      <c r="AD49" s="4"/>
      <c r="AE49" s="89"/>
      <c r="AG49" s="17"/>
      <c r="AI49" s="3"/>
      <c r="AJ49" s="18"/>
      <c r="AK49" s="18"/>
      <c r="AL49" s="4"/>
      <c r="AM49" s="89"/>
      <c r="AQ49" s="3"/>
      <c r="AR49" s="18"/>
      <c r="AS49" s="18"/>
      <c r="AT49" s="4"/>
      <c r="AU49" s="89"/>
      <c r="AX49" s="87"/>
      <c r="AY49" s="4"/>
      <c r="AZ49" s="18"/>
      <c r="BA49" s="18"/>
      <c r="BB49" s="5"/>
      <c r="BF49" s="87"/>
      <c r="BG49" s="4"/>
      <c r="BH49" s="18"/>
      <c r="BI49" s="18"/>
      <c r="BJ49" s="5"/>
    </row>
    <row r="50" spans="3:62" ht="13.5">
      <c r="C50" s="11"/>
      <c r="D50" s="4"/>
      <c r="E50" s="4"/>
      <c r="F50" s="4"/>
      <c r="G50" s="89"/>
      <c r="K50" s="3"/>
      <c r="L50" s="4"/>
      <c r="M50" s="4"/>
      <c r="N50" s="4"/>
      <c r="O50" s="89"/>
      <c r="R50" s="87"/>
      <c r="S50" s="4"/>
      <c r="T50" s="4"/>
      <c r="U50" s="4"/>
      <c r="V50" s="5"/>
      <c r="AA50" s="3"/>
      <c r="AB50" s="4"/>
      <c r="AC50" s="4"/>
      <c r="AD50" s="4"/>
      <c r="AE50" s="89"/>
      <c r="AG50" s="17"/>
      <c r="AI50" s="3"/>
      <c r="AJ50" s="4"/>
      <c r="AK50" s="4"/>
      <c r="AL50" s="4"/>
      <c r="AM50" s="89"/>
      <c r="AQ50" s="3"/>
      <c r="AR50" s="4"/>
      <c r="AS50" s="4"/>
      <c r="AT50" s="4"/>
      <c r="AU50" s="89"/>
      <c r="AX50" s="87"/>
      <c r="AY50" s="4"/>
      <c r="AZ50" s="4"/>
      <c r="BA50" s="4"/>
      <c r="BB50" s="5"/>
      <c r="BF50" s="87"/>
      <c r="BG50" s="4"/>
      <c r="BH50" s="4"/>
      <c r="BI50" s="4"/>
      <c r="BJ50" s="5"/>
    </row>
    <row r="51" spans="2:62" ht="13.5">
      <c r="B51" s="16"/>
      <c r="C51" s="12"/>
      <c r="D51" s="4"/>
      <c r="E51" s="4"/>
      <c r="F51" s="4"/>
      <c r="G51" s="90"/>
      <c r="K51" s="3"/>
      <c r="L51" s="4"/>
      <c r="M51" s="4"/>
      <c r="N51" s="4"/>
      <c r="O51" s="90"/>
      <c r="R51" s="88"/>
      <c r="S51" s="4"/>
      <c r="T51" s="4"/>
      <c r="U51" s="4"/>
      <c r="V51" s="5"/>
      <c r="AA51" s="3"/>
      <c r="AB51" s="4"/>
      <c r="AC51" s="4"/>
      <c r="AD51" s="4"/>
      <c r="AE51" s="90"/>
      <c r="AG51" s="17"/>
      <c r="AI51" s="3"/>
      <c r="AJ51" s="4"/>
      <c r="AK51" s="4"/>
      <c r="AL51" s="4"/>
      <c r="AM51" s="90"/>
      <c r="AQ51" s="3"/>
      <c r="AR51" s="4"/>
      <c r="AS51" s="4"/>
      <c r="AT51" s="4"/>
      <c r="AU51" s="90"/>
      <c r="AX51" s="88"/>
      <c r="AY51" s="4"/>
      <c r="AZ51" s="4"/>
      <c r="BA51" s="4"/>
      <c r="BB51" s="5"/>
      <c r="BF51" s="88"/>
      <c r="BG51" s="4"/>
      <c r="BH51" s="4"/>
      <c r="BI51" s="4"/>
      <c r="BJ51" s="5"/>
    </row>
    <row r="52" spans="2:64" ht="13.5">
      <c r="B52" s="179" t="s">
        <v>32</v>
      </c>
      <c r="C52" s="180"/>
      <c r="D52" s="2"/>
      <c r="E52" s="2"/>
      <c r="F52" s="179" t="s">
        <v>36</v>
      </c>
      <c r="G52" s="180"/>
      <c r="H52" s="2"/>
      <c r="J52" s="177" t="s">
        <v>33</v>
      </c>
      <c r="K52" s="178"/>
      <c r="L52" s="2"/>
      <c r="M52" s="2"/>
      <c r="N52" s="179" t="s">
        <v>37</v>
      </c>
      <c r="O52" s="180"/>
      <c r="P52" s="2"/>
      <c r="R52" s="177" t="s">
        <v>34</v>
      </c>
      <c r="S52" s="178"/>
      <c r="T52" s="2"/>
      <c r="U52" s="2"/>
      <c r="V52" s="179" t="s">
        <v>38</v>
      </c>
      <c r="W52" s="180"/>
      <c r="X52" s="2"/>
      <c r="Z52" s="177" t="s">
        <v>35</v>
      </c>
      <c r="AA52" s="178"/>
      <c r="AB52" s="2"/>
      <c r="AC52" s="2"/>
      <c r="AD52" s="179" t="s">
        <v>39</v>
      </c>
      <c r="AE52" s="180"/>
      <c r="AF52" s="2"/>
      <c r="AG52" s="17"/>
      <c r="AH52" s="177" t="s">
        <v>40</v>
      </c>
      <c r="AI52" s="178"/>
      <c r="AJ52" s="2"/>
      <c r="AK52" s="2"/>
      <c r="AL52" s="179" t="s">
        <v>44</v>
      </c>
      <c r="AM52" s="180"/>
      <c r="AN52" s="2"/>
      <c r="AP52" s="177" t="s">
        <v>41</v>
      </c>
      <c r="AQ52" s="178"/>
      <c r="AR52" s="2"/>
      <c r="AS52" s="2"/>
      <c r="AT52" s="179" t="s">
        <v>45</v>
      </c>
      <c r="AU52" s="180"/>
      <c r="AV52" s="2"/>
      <c r="AX52" s="177" t="s">
        <v>42</v>
      </c>
      <c r="AY52" s="178"/>
      <c r="AZ52" s="2"/>
      <c r="BA52" s="2"/>
      <c r="BB52" s="179" t="s">
        <v>46</v>
      </c>
      <c r="BC52" s="180"/>
      <c r="BD52" s="2"/>
      <c r="BF52" s="177" t="s">
        <v>43</v>
      </c>
      <c r="BG52" s="178"/>
      <c r="BH52" s="2"/>
      <c r="BI52" s="2"/>
      <c r="BJ52" s="179" t="s">
        <v>47</v>
      </c>
      <c r="BK52" s="180"/>
      <c r="BL52" s="2"/>
    </row>
    <row r="53" spans="2:64" ht="13.5">
      <c r="B53" s="159" t="s">
        <v>335</v>
      </c>
      <c r="C53" s="160"/>
      <c r="D53" s="2"/>
      <c r="E53" s="2"/>
      <c r="F53" s="159" t="s">
        <v>339</v>
      </c>
      <c r="G53" s="160"/>
      <c r="H53" s="2"/>
      <c r="J53" s="159" t="s">
        <v>337</v>
      </c>
      <c r="K53" s="160"/>
      <c r="L53" s="2"/>
      <c r="M53" s="2"/>
      <c r="N53" s="159" t="s">
        <v>214</v>
      </c>
      <c r="O53" s="160"/>
      <c r="P53" s="2"/>
      <c r="R53" s="171" t="s">
        <v>185</v>
      </c>
      <c r="S53" s="172"/>
      <c r="T53" s="2"/>
      <c r="U53" s="2"/>
      <c r="V53" s="159" t="s">
        <v>340</v>
      </c>
      <c r="W53" s="160"/>
      <c r="X53" s="2"/>
      <c r="Z53" s="159" t="s">
        <v>187</v>
      </c>
      <c r="AA53" s="160"/>
      <c r="AB53" s="2"/>
      <c r="AC53" s="2"/>
      <c r="AD53" s="165" t="s">
        <v>211</v>
      </c>
      <c r="AE53" s="166"/>
      <c r="AF53" s="2"/>
      <c r="AG53" s="17"/>
      <c r="AH53" s="165" t="s">
        <v>336</v>
      </c>
      <c r="AI53" s="166"/>
      <c r="AJ53" s="2"/>
      <c r="AK53" s="2"/>
      <c r="AL53" s="159" t="s">
        <v>192</v>
      </c>
      <c r="AM53" s="160"/>
      <c r="AN53" s="2"/>
      <c r="AP53" s="159" t="s">
        <v>338</v>
      </c>
      <c r="AQ53" s="160"/>
      <c r="AR53" s="2"/>
      <c r="AS53" s="2"/>
      <c r="AT53" s="159" t="s">
        <v>203</v>
      </c>
      <c r="AU53" s="160"/>
      <c r="AV53" s="2"/>
      <c r="AX53" s="159" t="s">
        <v>180</v>
      </c>
      <c r="AY53" s="160"/>
      <c r="AZ53" s="2"/>
      <c r="BA53" s="2"/>
      <c r="BB53" s="159" t="s">
        <v>206</v>
      </c>
      <c r="BC53" s="160"/>
      <c r="BD53" s="2"/>
      <c r="BF53" s="159" t="s">
        <v>186</v>
      </c>
      <c r="BG53" s="160"/>
      <c r="BH53" s="2"/>
      <c r="BI53" s="2"/>
      <c r="BJ53" s="159" t="s">
        <v>207</v>
      </c>
      <c r="BK53" s="160"/>
      <c r="BL53" s="2"/>
    </row>
    <row r="54" spans="2:64" ht="13.5">
      <c r="B54" s="161"/>
      <c r="C54" s="162"/>
      <c r="D54" s="2"/>
      <c r="E54" s="2"/>
      <c r="F54" s="161"/>
      <c r="G54" s="162"/>
      <c r="H54" s="2"/>
      <c r="J54" s="161"/>
      <c r="K54" s="162"/>
      <c r="L54" s="2"/>
      <c r="M54" s="2"/>
      <c r="N54" s="161"/>
      <c r="O54" s="162"/>
      <c r="P54" s="2"/>
      <c r="R54" s="173"/>
      <c r="S54" s="174"/>
      <c r="T54" s="2"/>
      <c r="U54" s="2"/>
      <c r="V54" s="161"/>
      <c r="W54" s="162"/>
      <c r="X54" s="2"/>
      <c r="Z54" s="161"/>
      <c r="AA54" s="162"/>
      <c r="AB54" s="2"/>
      <c r="AC54" s="2"/>
      <c r="AD54" s="167"/>
      <c r="AE54" s="168"/>
      <c r="AF54" s="2"/>
      <c r="AG54" s="17"/>
      <c r="AH54" s="167"/>
      <c r="AI54" s="168"/>
      <c r="AJ54" s="2"/>
      <c r="AK54" s="2"/>
      <c r="AL54" s="161"/>
      <c r="AM54" s="162"/>
      <c r="AN54" s="2"/>
      <c r="AP54" s="161"/>
      <c r="AQ54" s="162"/>
      <c r="AR54" s="2"/>
      <c r="AS54" s="2"/>
      <c r="AT54" s="161"/>
      <c r="AU54" s="162"/>
      <c r="AV54" s="2"/>
      <c r="AX54" s="161"/>
      <c r="AY54" s="162"/>
      <c r="AZ54" s="2"/>
      <c r="BA54" s="2"/>
      <c r="BB54" s="161"/>
      <c r="BC54" s="162"/>
      <c r="BD54" s="2"/>
      <c r="BF54" s="161"/>
      <c r="BG54" s="162"/>
      <c r="BH54" s="2"/>
      <c r="BI54" s="2"/>
      <c r="BJ54" s="161"/>
      <c r="BK54" s="162"/>
      <c r="BL54" s="2"/>
    </row>
    <row r="55" spans="2:64" ht="13.5">
      <c r="B55" s="161"/>
      <c r="C55" s="162"/>
      <c r="D55" s="2"/>
      <c r="E55" s="2"/>
      <c r="F55" s="161"/>
      <c r="G55" s="162"/>
      <c r="H55" s="2"/>
      <c r="J55" s="161"/>
      <c r="K55" s="162"/>
      <c r="L55" s="2"/>
      <c r="M55" s="2"/>
      <c r="N55" s="161"/>
      <c r="O55" s="162"/>
      <c r="P55" s="2"/>
      <c r="R55" s="173"/>
      <c r="S55" s="174"/>
      <c r="T55" s="2"/>
      <c r="U55" s="2"/>
      <c r="V55" s="161"/>
      <c r="W55" s="162"/>
      <c r="X55" s="2"/>
      <c r="Z55" s="161"/>
      <c r="AA55" s="162"/>
      <c r="AB55" s="2"/>
      <c r="AC55" s="2"/>
      <c r="AD55" s="167"/>
      <c r="AE55" s="168"/>
      <c r="AF55" s="2"/>
      <c r="AG55" s="17"/>
      <c r="AH55" s="167"/>
      <c r="AI55" s="168"/>
      <c r="AJ55" s="2"/>
      <c r="AK55" s="2"/>
      <c r="AL55" s="161"/>
      <c r="AM55" s="162"/>
      <c r="AN55" s="2"/>
      <c r="AP55" s="161"/>
      <c r="AQ55" s="162"/>
      <c r="AR55" s="2"/>
      <c r="AS55" s="2"/>
      <c r="AT55" s="161"/>
      <c r="AU55" s="162"/>
      <c r="AV55" s="2"/>
      <c r="AX55" s="161"/>
      <c r="AY55" s="162"/>
      <c r="AZ55" s="2"/>
      <c r="BA55" s="2"/>
      <c r="BB55" s="161"/>
      <c r="BC55" s="162"/>
      <c r="BD55" s="2"/>
      <c r="BF55" s="161"/>
      <c r="BG55" s="162"/>
      <c r="BH55" s="2"/>
      <c r="BI55" s="2"/>
      <c r="BJ55" s="161"/>
      <c r="BK55" s="162"/>
      <c r="BL55" s="2"/>
    </row>
    <row r="56" spans="2:64" ht="13.5">
      <c r="B56" s="161"/>
      <c r="C56" s="162"/>
      <c r="D56" s="2"/>
      <c r="E56" s="2"/>
      <c r="F56" s="161"/>
      <c r="G56" s="162"/>
      <c r="H56" s="2"/>
      <c r="J56" s="161"/>
      <c r="K56" s="162"/>
      <c r="L56" s="2"/>
      <c r="M56" s="2"/>
      <c r="N56" s="161"/>
      <c r="O56" s="162"/>
      <c r="P56" s="2"/>
      <c r="R56" s="173"/>
      <c r="S56" s="174"/>
      <c r="T56" s="2"/>
      <c r="U56" s="2"/>
      <c r="V56" s="161"/>
      <c r="W56" s="162"/>
      <c r="X56" s="2"/>
      <c r="Z56" s="161"/>
      <c r="AA56" s="162"/>
      <c r="AB56" s="2"/>
      <c r="AC56" s="2"/>
      <c r="AD56" s="167"/>
      <c r="AE56" s="168"/>
      <c r="AF56" s="2"/>
      <c r="AG56" s="17"/>
      <c r="AH56" s="167"/>
      <c r="AI56" s="168"/>
      <c r="AJ56" s="2"/>
      <c r="AK56" s="2"/>
      <c r="AL56" s="161"/>
      <c r="AM56" s="162"/>
      <c r="AN56" s="2"/>
      <c r="AP56" s="161"/>
      <c r="AQ56" s="162"/>
      <c r="AR56" s="2"/>
      <c r="AS56" s="2"/>
      <c r="AT56" s="161"/>
      <c r="AU56" s="162"/>
      <c r="AV56" s="2"/>
      <c r="AX56" s="161"/>
      <c r="AY56" s="162"/>
      <c r="AZ56" s="2"/>
      <c r="BA56" s="2"/>
      <c r="BB56" s="161"/>
      <c r="BC56" s="162"/>
      <c r="BD56" s="2"/>
      <c r="BF56" s="161"/>
      <c r="BG56" s="162"/>
      <c r="BH56" s="2"/>
      <c r="BI56" s="2"/>
      <c r="BJ56" s="161"/>
      <c r="BK56" s="162"/>
      <c r="BL56" s="2"/>
    </row>
    <row r="57" spans="2:64" ht="13.5">
      <c r="B57" s="161"/>
      <c r="C57" s="162"/>
      <c r="D57" s="2"/>
      <c r="E57" s="2"/>
      <c r="F57" s="161"/>
      <c r="G57" s="162"/>
      <c r="H57" s="2"/>
      <c r="J57" s="161"/>
      <c r="K57" s="162"/>
      <c r="L57" s="2"/>
      <c r="M57" s="2"/>
      <c r="N57" s="161"/>
      <c r="O57" s="162"/>
      <c r="P57" s="2"/>
      <c r="R57" s="173"/>
      <c r="S57" s="174"/>
      <c r="T57" s="2"/>
      <c r="U57" s="2"/>
      <c r="V57" s="161"/>
      <c r="W57" s="162"/>
      <c r="X57" s="2"/>
      <c r="Z57" s="161"/>
      <c r="AA57" s="162"/>
      <c r="AB57" s="2"/>
      <c r="AC57" s="2"/>
      <c r="AD57" s="167"/>
      <c r="AE57" s="168"/>
      <c r="AF57" s="2"/>
      <c r="AG57" s="17"/>
      <c r="AH57" s="167"/>
      <c r="AI57" s="168"/>
      <c r="AJ57" s="2"/>
      <c r="AK57" s="2"/>
      <c r="AL57" s="161"/>
      <c r="AM57" s="162"/>
      <c r="AN57" s="2"/>
      <c r="AP57" s="161"/>
      <c r="AQ57" s="162"/>
      <c r="AR57" s="2"/>
      <c r="AS57" s="2"/>
      <c r="AT57" s="161"/>
      <c r="AU57" s="162"/>
      <c r="AV57" s="2"/>
      <c r="AX57" s="161"/>
      <c r="AY57" s="162"/>
      <c r="AZ57" s="2"/>
      <c r="BA57" s="2"/>
      <c r="BB57" s="161"/>
      <c r="BC57" s="162"/>
      <c r="BD57" s="2"/>
      <c r="BF57" s="161"/>
      <c r="BG57" s="162"/>
      <c r="BH57" s="2"/>
      <c r="BI57" s="2"/>
      <c r="BJ57" s="161"/>
      <c r="BK57" s="162"/>
      <c r="BL57" s="2"/>
    </row>
    <row r="58" spans="2:64" ht="13.5">
      <c r="B58" s="163"/>
      <c r="C58" s="164"/>
      <c r="D58" s="2"/>
      <c r="E58" s="2"/>
      <c r="F58" s="163"/>
      <c r="G58" s="164"/>
      <c r="H58" s="2"/>
      <c r="J58" s="163"/>
      <c r="K58" s="164"/>
      <c r="L58" s="2"/>
      <c r="M58" s="2"/>
      <c r="N58" s="163"/>
      <c r="O58" s="164"/>
      <c r="P58" s="2"/>
      <c r="R58" s="175"/>
      <c r="S58" s="176"/>
      <c r="T58" s="2"/>
      <c r="U58" s="2"/>
      <c r="V58" s="163"/>
      <c r="W58" s="164"/>
      <c r="X58" s="2"/>
      <c r="Z58" s="163"/>
      <c r="AA58" s="164"/>
      <c r="AB58" s="2"/>
      <c r="AC58" s="2"/>
      <c r="AD58" s="169"/>
      <c r="AE58" s="170"/>
      <c r="AF58" s="2"/>
      <c r="AG58" s="17"/>
      <c r="AH58" s="169"/>
      <c r="AI58" s="170"/>
      <c r="AJ58" s="2"/>
      <c r="AK58" s="2"/>
      <c r="AL58" s="163"/>
      <c r="AM58" s="164"/>
      <c r="AN58" s="2"/>
      <c r="AP58" s="163"/>
      <c r="AQ58" s="164"/>
      <c r="AR58" s="2"/>
      <c r="AS58" s="2"/>
      <c r="AT58" s="163"/>
      <c r="AU58" s="164"/>
      <c r="AV58" s="2"/>
      <c r="AX58" s="163"/>
      <c r="AY58" s="164"/>
      <c r="AZ58" s="2"/>
      <c r="BA58" s="2"/>
      <c r="BB58" s="163"/>
      <c r="BC58" s="164"/>
      <c r="BD58" s="2"/>
      <c r="BF58" s="163"/>
      <c r="BG58" s="164"/>
      <c r="BH58" s="2"/>
      <c r="BI58" s="2"/>
      <c r="BJ58" s="163"/>
      <c r="BK58" s="164"/>
      <c r="BL58" s="2"/>
    </row>
    <row r="59" spans="33:64" ht="13.5">
      <c r="AG59" s="17"/>
      <c r="BL59" s="16"/>
    </row>
  </sheetData>
  <mergeCells count="105">
    <mergeCell ref="BJ53:BK58"/>
    <mergeCell ref="I36:X36"/>
    <mergeCell ref="AO36:BD36"/>
    <mergeCell ref="AC5:AJ5"/>
    <mergeCell ref="AT53:AU58"/>
    <mergeCell ref="AX53:AY58"/>
    <mergeCell ref="BB53:BC58"/>
    <mergeCell ref="BF53:BG58"/>
    <mergeCell ref="AD53:AE58"/>
    <mergeCell ref="AH53:AI58"/>
    <mergeCell ref="AL53:AM58"/>
    <mergeCell ref="AP53:AQ58"/>
    <mergeCell ref="BB52:BC52"/>
    <mergeCell ref="BF52:BG52"/>
    <mergeCell ref="AT52:AU52"/>
    <mergeCell ref="AX52:AY52"/>
    <mergeCell ref="BJ52:BK52"/>
    <mergeCell ref="B53:C58"/>
    <mergeCell ref="F53:G58"/>
    <mergeCell ref="J53:K58"/>
    <mergeCell ref="N53:O58"/>
    <mergeCell ref="R53:S58"/>
    <mergeCell ref="V53:W58"/>
    <mergeCell ref="Z53:AA58"/>
    <mergeCell ref="AL52:AM52"/>
    <mergeCell ref="AP52:AQ52"/>
    <mergeCell ref="BH48:BI48"/>
    <mergeCell ref="B52:C52"/>
    <mergeCell ref="F52:G52"/>
    <mergeCell ref="J52:K52"/>
    <mergeCell ref="N52:O52"/>
    <mergeCell ref="R52:S52"/>
    <mergeCell ref="V52:W52"/>
    <mergeCell ref="Z52:AA52"/>
    <mergeCell ref="AD52:AE52"/>
    <mergeCell ref="AH52:AI52"/>
    <mergeCell ref="BD44:BE44"/>
    <mergeCell ref="D48:E48"/>
    <mergeCell ref="L48:M48"/>
    <mergeCell ref="T48:U48"/>
    <mergeCell ref="AB48:AC48"/>
    <mergeCell ref="AJ48:AK48"/>
    <mergeCell ref="AR48:AS48"/>
    <mergeCell ref="AZ48:BA48"/>
    <mergeCell ref="AM45:AP45"/>
    <mergeCell ref="BC45:BF45"/>
    <mergeCell ref="P40:Q40"/>
    <mergeCell ref="AV40:AW40"/>
    <mergeCell ref="H44:I44"/>
    <mergeCell ref="X44:Y44"/>
    <mergeCell ref="AN44:AO44"/>
    <mergeCell ref="BD17:BE17"/>
    <mergeCell ref="A1:BL1"/>
    <mergeCell ref="P13:Q13"/>
    <mergeCell ref="AV13:AW13"/>
    <mergeCell ref="AE9:AH9"/>
    <mergeCell ref="AE10:AH10"/>
    <mergeCell ref="BH21:BI21"/>
    <mergeCell ref="D21:E21"/>
    <mergeCell ref="L21:M21"/>
    <mergeCell ref="T21:U21"/>
    <mergeCell ref="AB21:AC21"/>
    <mergeCell ref="B25:C25"/>
    <mergeCell ref="F25:G25"/>
    <mergeCell ref="J25:K25"/>
    <mergeCell ref="N25:O25"/>
    <mergeCell ref="R25:S25"/>
    <mergeCell ref="V25:W25"/>
    <mergeCell ref="Z25:AA25"/>
    <mergeCell ref="AD25:AE25"/>
    <mergeCell ref="AH25:AI25"/>
    <mergeCell ref="AL25:AM25"/>
    <mergeCell ref="AP25:AQ25"/>
    <mergeCell ref="AT25:AU25"/>
    <mergeCell ref="AX25:AY25"/>
    <mergeCell ref="BB25:BC25"/>
    <mergeCell ref="BF25:BG25"/>
    <mergeCell ref="BJ25:BK25"/>
    <mergeCell ref="B26:C31"/>
    <mergeCell ref="F26:G31"/>
    <mergeCell ref="J26:K31"/>
    <mergeCell ref="N26:O31"/>
    <mergeCell ref="R26:S31"/>
    <mergeCell ref="V26:W31"/>
    <mergeCell ref="Z26:AA31"/>
    <mergeCell ref="AD26:AE31"/>
    <mergeCell ref="AH26:AI31"/>
    <mergeCell ref="AL26:AM31"/>
    <mergeCell ref="AP26:AQ31"/>
    <mergeCell ref="BJ26:BK31"/>
    <mergeCell ref="AT26:AU31"/>
    <mergeCell ref="AX26:AY31"/>
    <mergeCell ref="BB26:BC31"/>
    <mergeCell ref="BF26:BG31"/>
    <mergeCell ref="BC18:BF18"/>
    <mergeCell ref="AJ21:AK21"/>
    <mergeCell ref="AR21:AS21"/>
    <mergeCell ref="AZ21:BA21"/>
    <mergeCell ref="AU14:AX14"/>
    <mergeCell ref="C22:F22"/>
    <mergeCell ref="AY22:BB22"/>
    <mergeCell ref="AM18:AP18"/>
    <mergeCell ref="H17:I17"/>
    <mergeCell ref="X17:Y17"/>
    <mergeCell ref="AN17:AO17"/>
  </mergeCells>
  <printOptions/>
  <pageMargins left="0.4" right="0.32" top="0.62" bottom="0.33" header="0.42" footer="0.28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7"/>
  <sheetViews>
    <sheetView zoomScale="85" zoomScaleNormal="85" workbookViewId="0" topLeftCell="A19">
      <selection activeCell="N28" sqref="N28:N29"/>
    </sheetView>
  </sheetViews>
  <sheetFormatPr defaultColWidth="9.00390625" defaultRowHeight="13.5"/>
  <cols>
    <col min="1" max="1" width="3.875" style="24" customWidth="1"/>
    <col min="2" max="2" width="5.625" style="24" customWidth="1"/>
    <col min="3" max="3" width="8.125" style="24" customWidth="1"/>
    <col min="4" max="4" width="2.125" style="24" customWidth="1"/>
    <col min="5" max="5" width="8.125" style="24" customWidth="1"/>
    <col min="6" max="6" width="7.50390625" style="24" customWidth="1"/>
    <col min="7" max="7" width="8.125" style="24" customWidth="1"/>
    <col min="8" max="8" width="2.125" style="24" customWidth="1"/>
    <col min="9" max="9" width="8.125" style="24" customWidth="1"/>
    <col min="10" max="10" width="7.50390625" style="24" customWidth="1"/>
    <col min="11" max="11" width="8.125" style="24" customWidth="1"/>
    <col min="12" max="12" width="2.125" style="24" customWidth="1"/>
    <col min="13" max="13" width="8.125" style="24" customWidth="1"/>
    <col min="14" max="14" width="7.50390625" style="24" customWidth="1"/>
    <col min="15" max="15" width="8.125" style="24" customWidth="1"/>
    <col min="16" max="16" width="2.125" style="24" customWidth="1"/>
    <col min="17" max="17" width="8.125" style="24" customWidth="1"/>
    <col min="18" max="18" width="7.50390625" style="24" customWidth="1"/>
    <col min="19" max="19" width="8.00390625" style="24" customWidth="1"/>
    <col min="20" max="20" width="2.125" style="24" customWidth="1"/>
    <col min="21" max="21" width="8.125" style="24" customWidth="1"/>
    <col min="22" max="22" width="7.50390625" style="24" customWidth="1"/>
    <col min="23" max="23" width="8.125" style="24" customWidth="1"/>
    <col min="24" max="24" width="2.125" style="24" customWidth="1"/>
    <col min="25" max="25" width="8.125" style="24" customWidth="1"/>
    <col min="26" max="26" width="7.50390625" style="25" customWidth="1"/>
    <col min="27" max="16384" width="9.00390625" style="24" customWidth="1"/>
  </cols>
  <sheetData>
    <row r="1" spans="1:26" s="23" customFormat="1" ht="17.25">
      <c r="A1" s="222" t="s">
        <v>167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</row>
    <row r="2" ht="14.25" thickBot="1"/>
    <row r="3" spans="1:26" s="29" customFormat="1" ht="20.25" customHeight="1">
      <c r="A3" s="26" t="s">
        <v>49</v>
      </c>
      <c r="B3" s="27" t="s">
        <v>50</v>
      </c>
      <c r="C3" s="223" t="s">
        <v>51</v>
      </c>
      <c r="D3" s="223"/>
      <c r="E3" s="223"/>
      <c r="F3" s="27" t="s">
        <v>52</v>
      </c>
      <c r="G3" s="223" t="s">
        <v>220</v>
      </c>
      <c r="H3" s="223"/>
      <c r="I3" s="223"/>
      <c r="J3" s="27" t="s">
        <v>52</v>
      </c>
      <c r="K3" s="223" t="s">
        <v>97</v>
      </c>
      <c r="L3" s="223"/>
      <c r="M3" s="223"/>
      <c r="N3" s="27" t="s">
        <v>52</v>
      </c>
      <c r="O3" s="223" t="s">
        <v>53</v>
      </c>
      <c r="P3" s="223"/>
      <c r="Q3" s="223"/>
      <c r="R3" s="27" t="s">
        <v>52</v>
      </c>
      <c r="S3" s="223" t="s">
        <v>54</v>
      </c>
      <c r="T3" s="223"/>
      <c r="U3" s="223"/>
      <c r="V3" s="27" t="s">
        <v>52</v>
      </c>
      <c r="W3" s="223" t="s">
        <v>55</v>
      </c>
      <c r="X3" s="223"/>
      <c r="Y3" s="223"/>
      <c r="Z3" s="28" t="s">
        <v>52</v>
      </c>
    </row>
    <row r="4" spans="1:26" s="29" customFormat="1" ht="15.75" customHeight="1">
      <c r="A4" s="224" t="s">
        <v>56</v>
      </c>
      <c r="B4" s="227">
        <v>0.40972222222222227</v>
      </c>
      <c r="C4" s="230" t="str">
        <f>'ブロック割り'!A6</f>
        <v>アルチ富山</v>
      </c>
      <c r="D4" s="189" t="s">
        <v>95</v>
      </c>
      <c r="E4" s="200" t="str">
        <f>'ブロック割り'!A8</f>
        <v>マンデ－国府</v>
      </c>
      <c r="F4" s="186" t="str">
        <f>'ブロック割り'!A42</f>
        <v>松本トレセン</v>
      </c>
      <c r="G4" s="193" t="str">
        <f>'ブロック割り'!A10</f>
        <v>芳川北</v>
      </c>
      <c r="H4" s="189" t="s">
        <v>96</v>
      </c>
      <c r="I4" s="200" t="str">
        <f>'ブロック割り'!A12</f>
        <v>富山西部</v>
      </c>
      <c r="J4" s="186" t="str">
        <f>'ブロック割り'!A48</f>
        <v>上婦負</v>
      </c>
      <c r="K4" s="193" t="str">
        <f>'ブロック割り'!A18</f>
        <v>射水</v>
      </c>
      <c r="L4" s="189" t="s">
        <v>96</v>
      </c>
      <c r="M4" s="200" t="str">
        <f>'ブロック割り'!A20</f>
        <v>川越ひまわり</v>
      </c>
      <c r="N4" s="186" t="str">
        <f>'ブロック割り'!A30</f>
        <v>高岡北部</v>
      </c>
      <c r="O4" s="193" t="str">
        <f>'ブロック割り'!A54</f>
        <v>高岡南部</v>
      </c>
      <c r="P4" s="189" t="s">
        <v>96</v>
      </c>
      <c r="Q4" s="200" t="str">
        <f>'ブロック割り'!A56</f>
        <v>岐阜トレセン</v>
      </c>
      <c r="R4" s="186" t="str">
        <f>'ブロック割り'!A90</f>
        <v>廿日市</v>
      </c>
      <c r="S4" s="193" t="str">
        <f>'ブロック割り'!A58</f>
        <v>金沢南</v>
      </c>
      <c r="T4" s="189" t="s">
        <v>96</v>
      </c>
      <c r="U4" s="200" t="str">
        <f>'ブロック割り'!A60</f>
        <v>魚津</v>
      </c>
      <c r="V4" s="186" t="str">
        <f>'ブロック割り'!A96</f>
        <v>黒部下新川</v>
      </c>
      <c r="W4" s="196" t="str">
        <f>'ブロック割り'!A66</f>
        <v>富山中部</v>
      </c>
      <c r="X4" s="189" t="s">
        <v>96</v>
      </c>
      <c r="Y4" s="200" t="str">
        <f>'ブロック割り'!A68</f>
        <v>湖西トレセン</v>
      </c>
      <c r="Z4" s="208" t="str">
        <f>'ブロック割り'!A78</f>
        <v>ヴィヴァイオ船橋</v>
      </c>
    </row>
    <row r="5" spans="1:26" s="29" customFormat="1" ht="15.75" customHeight="1">
      <c r="A5" s="225"/>
      <c r="B5" s="228"/>
      <c r="C5" s="231"/>
      <c r="D5" s="189"/>
      <c r="E5" s="201"/>
      <c r="F5" s="220"/>
      <c r="G5" s="192"/>
      <c r="H5" s="189"/>
      <c r="I5" s="201"/>
      <c r="J5" s="187"/>
      <c r="K5" s="192"/>
      <c r="L5" s="189"/>
      <c r="M5" s="201"/>
      <c r="N5" s="187"/>
      <c r="O5" s="192"/>
      <c r="P5" s="189"/>
      <c r="Q5" s="201"/>
      <c r="R5" s="187"/>
      <c r="S5" s="192"/>
      <c r="T5" s="189"/>
      <c r="U5" s="201"/>
      <c r="V5" s="187"/>
      <c r="W5" s="196"/>
      <c r="X5" s="189"/>
      <c r="Y5" s="201"/>
      <c r="Z5" s="209"/>
    </row>
    <row r="6" spans="1:26" s="29" customFormat="1" ht="15.75" customHeight="1">
      <c r="A6" s="225"/>
      <c r="B6" s="227">
        <v>0.4444444444444444</v>
      </c>
      <c r="C6" s="193" t="str">
        <f>'ブロック割り'!A22</f>
        <v>北信北</v>
      </c>
      <c r="D6" s="189" t="s">
        <v>96</v>
      </c>
      <c r="E6" s="200" t="str">
        <f>'ブロック割り'!A24</f>
        <v>砺波</v>
      </c>
      <c r="F6" s="186" t="str">
        <f>'ブロック割り'!A6</f>
        <v>アルチ富山</v>
      </c>
      <c r="G6" s="193" t="str">
        <f>'ブロック割り'!A30</f>
        <v>高岡北部</v>
      </c>
      <c r="H6" s="189" t="s">
        <v>96</v>
      </c>
      <c r="I6" s="200" t="str">
        <f>'ブロック割り'!A32</f>
        <v>平井ＪＦＣ</v>
      </c>
      <c r="J6" s="186" t="str">
        <f>'ブロック割り'!A10</f>
        <v>芳川北</v>
      </c>
      <c r="K6" s="193" t="str">
        <f>'ブロック割り'!A34</f>
        <v>奈良市</v>
      </c>
      <c r="L6" s="189" t="s">
        <v>96</v>
      </c>
      <c r="M6" s="200" t="str">
        <f>'ブロック割り'!A36</f>
        <v>富山南部</v>
      </c>
      <c r="N6" s="186" t="str">
        <f>'ブロック割り'!A20</f>
        <v>川越ひまわり</v>
      </c>
      <c r="O6" s="193" t="str">
        <f>'ブロック割り'!A70</f>
        <v>三重県トレセン</v>
      </c>
      <c r="P6" s="189" t="s">
        <v>96</v>
      </c>
      <c r="Q6" s="200" t="str">
        <f>'ブロック割り'!A72</f>
        <v>滑川中新川</v>
      </c>
      <c r="R6" s="186" t="str">
        <f>'ブロック割り'!A54</f>
        <v>高岡南部</v>
      </c>
      <c r="S6" s="193" t="str">
        <f>'ブロック割り'!A78</f>
        <v>ヴィヴァイオ船橋</v>
      </c>
      <c r="T6" s="189" t="s">
        <v>96</v>
      </c>
      <c r="U6" s="200" t="str">
        <f>'ブロック割り'!A80</f>
        <v>ＥＸＥ９０</v>
      </c>
      <c r="V6" s="186" t="str">
        <f>'ブロック割り'!A58</f>
        <v>金沢南</v>
      </c>
      <c r="W6" s="193" t="str">
        <f>'ブロック割り'!A82</f>
        <v>新潟イレブン</v>
      </c>
      <c r="X6" s="189" t="s">
        <v>96</v>
      </c>
      <c r="Y6" s="200" t="str">
        <f>'ブロック割り'!A84</f>
        <v>富山北部</v>
      </c>
      <c r="Z6" s="208" t="str">
        <f>'ブロック割り'!A68</f>
        <v>湖西トレセン</v>
      </c>
    </row>
    <row r="7" spans="1:26" s="29" customFormat="1" ht="15.75" customHeight="1">
      <c r="A7" s="225"/>
      <c r="B7" s="228"/>
      <c r="C7" s="192"/>
      <c r="D7" s="189"/>
      <c r="E7" s="201"/>
      <c r="F7" s="187"/>
      <c r="G7" s="192"/>
      <c r="H7" s="189"/>
      <c r="I7" s="201"/>
      <c r="J7" s="187"/>
      <c r="K7" s="192"/>
      <c r="L7" s="189"/>
      <c r="M7" s="201"/>
      <c r="N7" s="187"/>
      <c r="O7" s="192"/>
      <c r="P7" s="189"/>
      <c r="Q7" s="201"/>
      <c r="R7" s="187"/>
      <c r="S7" s="192"/>
      <c r="T7" s="189"/>
      <c r="U7" s="201"/>
      <c r="V7" s="187"/>
      <c r="W7" s="192"/>
      <c r="X7" s="189"/>
      <c r="Y7" s="201"/>
      <c r="Z7" s="209"/>
    </row>
    <row r="8" spans="1:26" s="29" customFormat="1" ht="15.75" customHeight="1">
      <c r="A8" s="225"/>
      <c r="B8" s="227">
        <v>0.4791666666666667</v>
      </c>
      <c r="C8" s="193" t="str">
        <f>'ブロック割り'!A42</f>
        <v>松本トレセン</v>
      </c>
      <c r="D8" s="189" t="s">
        <v>96</v>
      </c>
      <c r="E8" s="200" t="str">
        <f>'ブロック割り'!A44</f>
        <v>坂井トレセン</v>
      </c>
      <c r="F8" s="186" t="str">
        <f>'ブロック割り'!A24</f>
        <v>砺波</v>
      </c>
      <c r="G8" s="193" t="str">
        <f>'ブロック割り'!A46</f>
        <v>名古屋ＦＣ</v>
      </c>
      <c r="H8" s="189" t="s">
        <v>96</v>
      </c>
      <c r="I8" s="200" t="str">
        <f>'ブロック割り'!A48</f>
        <v>上婦負</v>
      </c>
      <c r="J8" s="186" t="str">
        <f>'ブロック割り'!A36</f>
        <v>富山南部</v>
      </c>
      <c r="K8" s="193" t="str">
        <f>'ブロック割り'!A90</f>
        <v>廿日市</v>
      </c>
      <c r="L8" s="189" t="s">
        <v>96</v>
      </c>
      <c r="M8" s="200" t="str">
        <f>'ブロック割り'!A92</f>
        <v>アバンツァーレ仙台</v>
      </c>
      <c r="N8" s="186" t="str">
        <f>'ブロック割り'!A72</f>
        <v>滑川中新川</v>
      </c>
      <c r="O8" s="193" t="str">
        <f>'ブロック割り'!A94</f>
        <v>東海スポーツ</v>
      </c>
      <c r="P8" s="189" t="s">
        <v>96</v>
      </c>
      <c r="Q8" s="200" t="str">
        <f>'ブロック割り'!A96</f>
        <v>黒部下新川</v>
      </c>
      <c r="R8" s="186" t="str">
        <f>'ブロック割り'!A84</f>
        <v>富山北部</v>
      </c>
      <c r="S8" s="193"/>
      <c r="T8" s="189"/>
      <c r="U8" s="200"/>
      <c r="V8" s="186"/>
      <c r="W8" s="196"/>
      <c r="X8" s="189"/>
      <c r="Y8" s="199"/>
      <c r="Z8" s="208"/>
    </row>
    <row r="9" spans="1:26" s="29" customFormat="1" ht="15.75" customHeight="1">
      <c r="A9" s="225"/>
      <c r="B9" s="233"/>
      <c r="C9" s="194"/>
      <c r="D9" s="202"/>
      <c r="E9" s="212"/>
      <c r="F9" s="216"/>
      <c r="G9" s="194"/>
      <c r="H9" s="202"/>
      <c r="I9" s="212"/>
      <c r="J9" s="216"/>
      <c r="K9" s="194"/>
      <c r="L9" s="202"/>
      <c r="M9" s="212"/>
      <c r="N9" s="216"/>
      <c r="O9" s="194"/>
      <c r="P9" s="202"/>
      <c r="Q9" s="212"/>
      <c r="R9" s="216"/>
      <c r="S9" s="194"/>
      <c r="T9" s="202"/>
      <c r="U9" s="212"/>
      <c r="V9" s="219"/>
      <c r="W9" s="193"/>
      <c r="X9" s="202"/>
      <c r="Y9" s="200"/>
      <c r="Z9" s="214"/>
    </row>
    <row r="10" spans="1:26" s="29" customFormat="1" ht="6.75" customHeight="1">
      <c r="A10" s="225"/>
      <c r="B10" s="30"/>
      <c r="C10" s="31"/>
      <c r="D10" s="32"/>
      <c r="E10" s="33"/>
      <c r="F10" s="36"/>
      <c r="G10" s="31"/>
      <c r="H10" s="32"/>
      <c r="I10" s="34"/>
      <c r="J10" s="36"/>
      <c r="K10" s="31"/>
      <c r="L10" s="32"/>
      <c r="M10" s="34"/>
      <c r="N10" s="36"/>
      <c r="O10" s="37"/>
      <c r="P10" s="32"/>
      <c r="Q10" s="33"/>
      <c r="R10" s="36"/>
      <c r="S10" s="37"/>
      <c r="T10" s="32"/>
      <c r="U10" s="33"/>
      <c r="V10" s="36"/>
      <c r="W10" s="37"/>
      <c r="X10" s="32"/>
      <c r="Y10" s="33"/>
      <c r="Z10" s="38"/>
    </row>
    <row r="11" spans="1:26" s="29" customFormat="1" ht="15.75" customHeight="1">
      <c r="A11" s="225"/>
      <c r="B11" s="229">
        <v>0.527777777777777</v>
      </c>
      <c r="C11" s="232" t="str">
        <f>'ブロック割り'!A6</f>
        <v>アルチ富山</v>
      </c>
      <c r="D11" s="197" t="s">
        <v>96</v>
      </c>
      <c r="E11" s="217" t="str">
        <f>'ブロック割り'!A10</f>
        <v>芳川北</v>
      </c>
      <c r="F11" s="216" t="str">
        <f>'ブロック割り'!A44</f>
        <v>坂井トレセン</v>
      </c>
      <c r="G11" s="218" t="str">
        <f>'ブロック割り'!A8</f>
        <v>マンデ－国府</v>
      </c>
      <c r="H11" s="197" t="s">
        <v>96</v>
      </c>
      <c r="I11" s="217" t="str">
        <f>'ブロック割り'!A12</f>
        <v>富山西部</v>
      </c>
      <c r="J11" s="190" t="str">
        <f>'ブロック割り'!A46</f>
        <v>名古屋ＦＣ</v>
      </c>
      <c r="K11" s="232" t="str">
        <f>'ブロック割り'!A54</f>
        <v>高岡南部</v>
      </c>
      <c r="L11" s="197" t="s">
        <v>96</v>
      </c>
      <c r="M11" s="217" t="str">
        <f>'ブロック割り'!A58</f>
        <v>金沢南</v>
      </c>
      <c r="N11" s="216" t="str">
        <f>'ブロック割り'!A92</f>
        <v>アバンツァーレ仙台</v>
      </c>
      <c r="O11" s="203" t="str">
        <f>'ブロック割り'!A56</f>
        <v>岐阜トレセン</v>
      </c>
      <c r="P11" s="197" t="s">
        <v>96</v>
      </c>
      <c r="Q11" s="217" t="str">
        <f>'ブロック割り'!A60</f>
        <v>魚津</v>
      </c>
      <c r="R11" s="216" t="str">
        <f>'ブロック割り'!A94</f>
        <v>東海スポーツ</v>
      </c>
      <c r="S11" s="218"/>
      <c r="T11" s="197"/>
      <c r="U11" s="217"/>
      <c r="V11" s="190"/>
      <c r="W11" s="192"/>
      <c r="X11" s="197"/>
      <c r="Y11" s="201"/>
      <c r="Z11" s="213"/>
    </row>
    <row r="12" spans="1:26" s="29" customFormat="1" ht="15.75" customHeight="1">
      <c r="A12" s="225"/>
      <c r="B12" s="228"/>
      <c r="C12" s="192"/>
      <c r="D12" s="189"/>
      <c r="E12" s="201"/>
      <c r="F12" s="187"/>
      <c r="G12" s="192"/>
      <c r="H12" s="189"/>
      <c r="I12" s="201"/>
      <c r="J12" s="187"/>
      <c r="K12" s="192"/>
      <c r="L12" s="189"/>
      <c r="M12" s="201"/>
      <c r="N12" s="187"/>
      <c r="O12" s="192"/>
      <c r="P12" s="189"/>
      <c r="Q12" s="201"/>
      <c r="R12" s="187"/>
      <c r="S12" s="192"/>
      <c r="T12" s="189"/>
      <c r="U12" s="201"/>
      <c r="V12" s="187"/>
      <c r="W12" s="196"/>
      <c r="X12" s="189"/>
      <c r="Y12" s="199"/>
      <c r="Z12" s="209"/>
    </row>
    <row r="13" spans="1:26" s="29" customFormat="1" ht="15.75" customHeight="1">
      <c r="A13" s="225"/>
      <c r="B13" s="227">
        <v>0.5625</v>
      </c>
      <c r="C13" s="193" t="str">
        <f>'ブロック割り'!A18</f>
        <v>射水</v>
      </c>
      <c r="D13" s="189" t="s">
        <v>96</v>
      </c>
      <c r="E13" s="200" t="str">
        <f>'ブロック割り'!A22</f>
        <v>北信北</v>
      </c>
      <c r="F13" s="186" t="str">
        <f>'ブロック割り'!A32</f>
        <v>平井ＪＦＣ</v>
      </c>
      <c r="G13" s="193" t="str">
        <f>'ブロック割り'!A20</f>
        <v>川越ひまわり</v>
      </c>
      <c r="H13" s="189" t="s">
        <v>96</v>
      </c>
      <c r="I13" s="200" t="str">
        <f>'ブロック割り'!A24</f>
        <v>砺波</v>
      </c>
      <c r="J13" s="186" t="str">
        <f>'ブロック割り'!A8</f>
        <v>マンデ－国府</v>
      </c>
      <c r="K13" s="193" t="str">
        <f>'ブロック割り'!A30</f>
        <v>高岡北部</v>
      </c>
      <c r="L13" s="189" t="s">
        <v>96</v>
      </c>
      <c r="M13" s="205" t="str">
        <f>'ブロック割り'!A34</f>
        <v>奈良市</v>
      </c>
      <c r="N13" s="186" t="str">
        <f>'ブロック割り'!A12</f>
        <v>富山西部</v>
      </c>
      <c r="O13" s="196" t="str">
        <f>'ブロック割り'!A66</f>
        <v>富山中部</v>
      </c>
      <c r="P13" s="189" t="s">
        <v>96</v>
      </c>
      <c r="Q13" s="200" t="str">
        <f>'ブロック割り'!A70</f>
        <v>三重県トレセン</v>
      </c>
      <c r="R13" s="186" t="str">
        <f>'ブロック割り'!A80</f>
        <v>ＥＸＥ９０</v>
      </c>
      <c r="S13" s="193" t="str">
        <f>'ブロック割り'!A68</f>
        <v>湖西トレセン</v>
      </c>
      <c r="T13" s="189" t="s">
        <v>96</v>
      </c>
      <c r="U13" s="200" t="str">
        <f>'ブロック割り'!A72</f>
        <v>滑川中新川</v>
      </c>
      <c r="V13" s="186" t="str">
        <f>'ブロック割り'!A56</f>
        <v>岐阜トレセン</v>
      </c>
      <c r="W13" s="193" t="str">
        <f>'ブロック割り'!A78</f>
        <v>ヴィヴァイオ船橋</v>
      </c>
      <c r="X13" s="189" t="s">
        <v>96</v>
      </c>
      <c r="Y13" s="200" t="str">
        <f>'ブロック割り'!A82</f>
        <v>新潟イレブン</v>
      </c>
      <c r="Z13" s="208" t="str">
        <f>'ブロック割り'!A60</f>
        <v>魚津</v>
      </c>
    </row>
    <row r="14" spans="1:26" s="29" customFormat="1" ht="15.75" customHeight="1">
      <c r="A14" s="225"/>
      <c r="B14" s="228"/>
      <c r="C14" s="192"/>
      <c r="D14" s="189"/>
      <c r="E14" s="201"/>
      <c r="F14" s="187"/>
      <c r="G14" s="192"/>
      <c r="H14" s="189"/>
      <c r="I14" s="201"/>
      <c r="J14" s="187"/>
      <c r="K14" s="192"/>
      <c r="L14" s="189"/>
      <c r="M14" s="201"/>
      <c r="N14" s="187"/>
      <c r="O14" s="196"/>
      <c r="P14" s="189"/>
      <c r="Q14" s="201"/>
      <c r="R14" s="187"/>
      <c r="S14" s="192"/>
      <c r="T14" s="189"/>
      <c r="U14" s="201"/>
      <c r="V14" s="187"/>
      <c r="W14" s="192"/>
      <c r="X14" s="189"/>
      <c r="Y14" s="201"/>
      <c r="Z14" s="209"/>
    </row>
    <row r="15" spans="1:26" s="29" customFormat="1" ht="15.75" customHeight="1">
      <c r="A15" s="225"/>
      <c r="B15" s="227">
        <v>0.5972222222222222</v>
      </c>
      <c r="C15" s="193" t="str">
        <f>'ブロック割り'!A32</f>
        <v>平井ＪＦＣ</v>
      </c>
      <c r="D15" s="189" t="s">
        <v>96</v>
      </c>
      <c r="E15" s="200" t="str">
        <f>'ブロック割り'!A36</f>
        <v>富山南部</v>
      </c>
      <c r="F15" s="186" t="str">
        <f>'ブロック割り'!A22</f>
        <v>北信北</v>
      </c>
      <c r="G15" s="193" t="str">
        <f>'ブロック割り'!A42</f>
        <v>松本トレセン</v>
      </c>
      <c r="H15" s="189" t="s">
        <v>96</v>
      </c>
      <c r="I15" s="200" t="str">
        <f>'ブロック割り'!A46</f>
        <v>名古屋ＦＣ</v>
      </c>
      <c r="J15" s="186" t="str">
        <f>'ブロック割り'!A18</f>
        <v>射水</v>
      </c>
      <c r="K15" s="193" t="str">
        <f>'ブロック割り'!A44</f>
        <v>坂井トレセン</v>
      </c>
      <c r="L15" s="189" t="s">
        <v>96</v>
      </c>
      <c r="M15" s="200" t="str">
        <f>'ブロック割り'!A48</f>
        <v>上婦負</v>
      </c>
      <c r="N15" s="186" t="str">
        <f>'ブロック割り'!A34</f>
        <v>奈良市</v>
      </c>
      <c r="O15" s="193" t="str">
        <f>'ブロック割り'!A80</f>
        <v>ＥＸＥ９０</v>
      </c>
      <c r="P15" s="189" t="s">
        <v>96</v>
      </c>
      <c r="Q15" s="200" t="str">
        <f>'ブロック割り'!A84</f>
        <v>富山北部</v>
      </c>
      <c r="R15" s="186" t="str">
        <f>'ブロック割り'!A70</f>
        <v>三重県トレセン</v>
      </c>
      <c r="S15" s="193" t="str">
        <f>'ブロック割り'!A90</f>
        <v>廿日市</v>
      </c>
      <c r="T15" s="189" t="s">
        <v>96</v>
      </c>
      <c r="U15" s="200" t="str">
        <f>'ブロック割り'!A94</f>
        <v>東海スポーツ</v>
      </c>
      <c r="V15" s="186" t="str">
        <f>'ブロック割り'!A66</f>
        <v>富山中部</v>
      </c>
      <c r="W15" s="193" t="str">
        <f>'ブロック割り'!A92</f>
        <v>アバンツァーレ仙台</v>
      </c>
      <c r="X15" s="189" t="s">
        <v>96</v>
      </c>
      <c r="Y15" s="200" t="str">
        <f>'ブロック割り'!A96</f>
        <v>黒部下新川</v>
      </c>
      <c r="Z15" s="208" t="str">
        <f>'ブロック割り'!A82</f>
        <v>新潟イレブン</v>
      </c>
    </row>
    <row r="16" spans="1:26" s="29" customFormat="1" ht="15.75" customHeight="1">
      <c r="A16" s="225"/>
      <c r="B16" s="228"/>
      <c r="C16" s="192"/>
      <c r="D16" s="189"/>
      <c r="E16" s="201"/>
      <c r="F16" s="187"/>
      <c r="G16" s="192"/>
      <c r="H16" s="189"/>
      <c r="I16" s="201"/>
      <c r="J16" s="187"/>
      <c r="K16" s="192"/>
      <c r="L16" s="189"/>
      <c r="M16" s="201"/>
      <c r="N16" s="187"/>
      <c r="O16" s="192"/>
      <c r="P16" s="189"/>
      <c r="Q16" s="201"/>
      <c r="R16" s="187"/>
      <c r="S16" s="192"/>
      <c r="T16" s="189"/>
      <c r="U16" s="201"/>
      <c r="V16" s="187"/>
      <c r="W16" s="192"/>
      <c r="X16" s="189"/>
      <c r="Y16" s="201"/>
      <c r="Z16" s="209"/>
    </row>
    <row r="17" spans="1:26" s="29" customFormat="1" ht="15.75" customHeight="1">
      <c r="A17" s="225"/>
      <c r="B17" s="227">
        <v>0.6319444444444444</v>
      </c>
      <c r="C17" s="193" t="s">
        <v>57</v>
      </c>
      <c r="D17" s="202"/>
      <c r="E17" s="200"/>
      <c r="F17" s="186"/>
      <c r="G17" s="193" t="s">
        <v>57</v>
      </c>
      <c r="H17" s="202"/>
      <c r="I17" s="200"/>
      <c r="J17" s="186"/>
      <c r="K17" s="193" t="s">
        <v>57</v>
      </c>
      <c r="L17" s="202"/>
      <c r="M17" s="200"/>
      <c r="N17" s="186"/>
      <c r="O17" s="193" t="s">
        <v>57</v>
      </c>
      <c r="P17" s="202"/>
      <c r="Q17" s="200"/>
      <c r="R17" s="186"/>
      <c r="S17" s="193" t="s">
        <v>57</v>
      </c>
      <c r="T17" s="202"/>
      <c r="U17" s="200"/>
      <c r="V17" s="186"/>
      <c r="W17" s="193" t="s">
        <v>57</v>
      </c>
      <c r="X17" s="202"/>
      <c r="Y17" s="200"/>
      <c r="Z17" s="208"/>
    </row>
    <row r="18" spans="1:26" s="29" customFormat="1" ht="15.75" customHeight="1" thickBot="1">
      <c r="A18" s="226"/>
      <c r="B18" s="233"/>
      <c r="C18" s="203"/>
      <c r="D18" s="204"/>
      <c r="E18" s="205"/>
      <c r="F18" s="207"/>
      <c r="G18" s="203"/>
      <c r="H18" s="204"/>
      <c r="I18" s="205"/>
      <c r="J18" s="207"/>
      <c r="K18" s="203"/>
      <c r="L18" s="204"/>
      <c r="M18" s="205"/>
      <c r="N18" s="207"/>
      <c r="O18" s="203"/>
      <c r="P18" s="204"/>
      <c r="Q18" s="205"/>
      <c r="R18" s="207"/>
      <c r="S18" s="203"/>
      <c r="T18" s="204"/>
      <c r="U18" s="205"/>
      <c r="V18" s="207"/>
      <c r="W18" s="203"/>
      <c r="X18" s="204"/>
      <c r="Y18" s="205"/>
      <c r="Z18" s="215"/>
    </row>
    <row r="19" spans="1:26" s="29" customFormat="1" ht="15.75" customHeight="1">
      <c r="A19" s="234" t="s">
        <v>58</v>
      </c>
      <c r="B19" s="236">
        <v>0.375</v>
      </c>
      <c r="C19" s="191" t="str">
        <f>'ブロック割り'!A6</f>
        <v>アルチ富山</v>
      </c>
      <c r="D19" s="210" t="s">
        <v>96</v>
      </c>
      <c r="E19" s="211" t="str">
        <f>'ブロック割り'!A12</f>
        <v>富山西部</v>
      </c>
      <c r="F19" s="188" t="str">
        <f>'ブロック割り'!A42</f>
        <v>松本トレセン</v>
      </c>
      <c r="G19" s="191" t="str">
        <f>'ブロック割り'!A8</f>
        <v>マンデ－国府</v>
      </c>
      <c r="H19" s="210" t="s">
        <v>96</v>
      </c>
      <c r="I19" s="211" t="str">
        <f>'ブロック割り'!A10</f>
        <v>芳川北</v>
      </c>
      <c r="J19" s="188" t="str">
        <f>'ブロック割り'!A46</f>
        <v>名古屋ＦＣ</v>
      </c>
      <c r="K19" s="191" t="str">
        <f>'ブロック割り'!A18</f>
        <v>射水</v>
      </c>
      <c r="L19" s="210" t="s">
        <v>96</v>
      </c>
      <c r="M19" s="211" t="str">
        <f>'ブロック割り'!A24</f>
        <v>砺波</v>
      </c>
      <c r="N19" s="188" t="str">
        <f>'ブロック割り'!A44</f>
        <v>坂井トレセン</v>
      </c>
      <c r="O19" s="191" t="str">
        <f>'ブロック割り'!A54</f>
        <v>高岡南部</v>
      </c>
      <c r="P19" s="210" t="s">
        <v>96</v>
      </c>
      <c r="Q19" s="211" t="str">
        <f>'ブロック割り'!A60</f>
        <v>魚津</v>
      </c>
      <c r="R19" s="188" t="str">
        <f>'ブロック割り'!A90</f>
        <v>廿日市</v>
      </c>
      <c r="S19" s="191" t="str">
        <f>'ブロック割り'!A56</f>
        <v>岐阜トレセン</v>
      </c>
      <c r="T19" s="210" t="s">
        <v>96</v>
      </c>
      <c r="U19" s="211" t="str">
        <f>'ブロック割り'!A58</f>
        <v>金沢南</v>
      </c>
      <c r="V19" s="188" t="str">
        <f>'ブロック割り'!A78</f>
        <v>ヴィヴァイオ船橋</v>
      </c>
      <c r="W19" s="249" t="str">
        <f>'ブロック割り'!A66</f>
        <v>富山中部</v>
      </c>
      <c r="X19" s="210" t="s">
        <v>96</v>
      </c>
      <c r="Y19" s="211" t="str">
        <f>'ブロック割り'!A72</f>
        <v>滑川中新川</v>
      </c>
      <c r="Z19" s="221" t="str">
        <f>'ブロック割り'!A80</f>
        <v>ＥＸＥ９０</v>
      </c>
    </row>
    <row r="20" spans="1:26" s="29" customFormat="1" ht="15.75" customHeight="1">
      <c r="A20" s="225"/>
      <c r="B20" s="228"/>
      <c r="C20" s="192"/>
      <c r="D20" s="189"/>
      <c r="E20" s="201"/>
      <c r="F20" s="135"/>
      <c r="G20" s="192"/>
      <c r="H20" s="189"/>
      <c r="I20" s="201"/>
      <c r="J20" s="187"/>
      <c r="K20" s="192"/>
      <c r="L20" s="189"/>
      <c r="M20" s="201"/>
      <c r="N20" s="187"/>
      <c r="O20" s="192"/>
      <c r="P20" s="189"/>
      <c r="Q20" s="201"/>
      <c r="R20" s="187"/>
      <c r="S20" s="192"/>
      <c r="T20" s="189"/>
      <c r="U20" s="201"/>
      <c r="V20" s="187"/>
      <c r="W20" s="196"/>
      <c r="X20" s="189"/>
      <c r="Y20" s="201"/>
      <c r="Z20" s="209"/>
    </row>
    <row r="21" spans="1:26" s="29" customFormat="1" ht="15.75" customHeight="1">
      <c r="A21" s="225"/>
      <c r="B21" s="227">
        <v>0.40972222222222227</v>
      </c>
      <c r="C21" s="193" t="str">
        <f>'ブロック割り'!A20</f>
        <v>川越ひまわり</v>
      </c>
      <c r="D21" s="189" t="s">
        <v>96</v>
      </c>
      <c r="E21" s="200" t="str">
        <f>'ブロック割り'!A22</f>
        <v>北信北</v>
      </c>
      <c r="F21" s="186" t="str">
        <f>'ブロック割り'!A10</f>
        <v>芳川北</v>
      </c>
      <c r="G21" s="193" t="str">
        <f>'ブロック割り'!A30</f>
        <v>高岡北部</v>
      </c>
      <c r="H21" s="189" t="s">
        <v>96</v>
      </c>
      <c r="I21" s="200" t="str">
        <f>'ブロック割り'!A36</f>
        <v>富山南部</v>
      </c>
      <c r="J21" s="186" t="str">
        <f>'ブロック割り'!A8</f>
        <v>マンデ－国府</v>
      </c>
      <c r="K21" s="193" t="str">
        <f>'ブロック割り'!A32</f>
        <v>平井ＪＦＣ</v>
      </c>
      <c r="L21" s="189" t="s">
        <v>96</v>
      </c>
      <c r="M21" s="200" t="str">
        <f>'ブロック割り'!A34</f>
        <v>奈良市</v>
      </c>
      <c r="N21" s="186" t="str">
        <f>'ブロック割り'!A92</f>
        <v>アバンツァーレ仙台</v>
      </c>
      <c r="O21" s="193" t="str">
        <f>'ブロック割り'!A68</f>
        <v>湖西トレセン</v>
      </c>
      <c r="P21" s="189" t="s">
        <v>96</v>
      </c>
      <c r="Q21" s="200" t="str">
        <f>'ブロック割り'!A70</f>
        <v>三重県トレセン</v>
      </c>
      <c r="R21" s="186" t="str">
        <f>'ブロック割り'!A94</f>
        <v>東海スポーツ</v>
      </c>
      <c r="S21" s="193" t="str">
        <f>'ブロック割り'!A78</f>
        <v>ヴィヴァイオ船橋</v>
      </c>
      <c r="T21" s="189" t="s">
        <v>96</v>
      </c>
      <c r="U21" s="200" t="str">
        <f>'ブロック割り'!A84</f>
        <v>富山北部</v>
      </c>
      <c r="V21" s="186" t="str">
        <f>'ブロック割り'!A56</f>
        <v>岐阜トレセン</v>
      </c>
      <c r="W21" s="193" t="str">
        <f>'ブロック割り'!A80</f>
        <v>ＥＸＥ９０</v>
      </c>
      <c r="X21" s="189" t="s">
        <v>96</v>
      </c>
      <c r="Y21" s="200" t="str">
        <f>'ブロック割り'!A82</f>
        <v>新潟イレブン</v>
      </c>
      <c r="Z21" s="208" t="str">
        <f>'ブロック割り'!A58</f>
        <v>金沢南</v>
      </c>
    </row>
    <row r="22" spans="1:26" s="29" customFormat="1" ht="15.75" customHeight="1">
      <c r="A22" s="225"/>
      <c r="B22" s="228"/>
      <c r="C22" s="192"/>
      <c r="D22" s="189"/>
      <c r="E22" s="201"/>
      <c r="F22" s="187"/>
      <c r="G22" s="192"/>
      <c r="H22" s="189"/>
      <c r="I22" s="201"/>
      <c r="J22" s="187"/>
      <c r="K22" s="192"/>
      <c r="L22" s="189"/>
      <c r="M22" s="201"/>
      <c r="N22" s="187"/>
      <c r="O22" s="192"/>
      <c r="P22" s="189"/>
      <c r="Q22" s="201"/>
      <c r="R22" s="187"/>
      <c r="S22" s="192"/>
      <c r="T22" s="189"/>
      <c r="U22" s="201"/>
      <c r="V22" s="187"/>
      <c r="W22" s="192"/>
      <c r="X22" s="189"/>
      <c r="Y22" s="201"/>
      <c r="Z22" s="209"/>
    </row>
    <row r="23" spans="1:26" s="29" customFormat="1" ht="15.75" customHeight="1">
      <c r="A23" s="225"/>
      <c r="B23" s="227">
        <v>0.4444444444444444</v>
      </c>
      <c r="C23" s="193" t="str">
        <f>'ブロック割り'!A42</f>
        <v>松本トレセン</v>
      </c>
      <c r="D23" s="189" t="s">
        <v>96</v>
      </c>
      <c r="E23" s="200" t="str">
        <f>'ブロック割り'!A48</f>
        <v>上婦負</v>
      </c>
      <c r="F23" s="186" t="str">
        <f>'ブロック割り'!A20</f>
        <v>川越ひまわり</v>
      </c>
      <c r="G23" s="193" t="str">
        <f>'ブロック割り'!A44</f>
        <v>坂井トレセン</v>
      </c>
      <c r="H23" s="189" t="s">
        <v>96</v>
      </c>
      <c r="I23" s="200" t="str">
        <f>'ブロック割り'!A46</f>
        <v>名古屋ＦＣ</v>
      </c>
      <c r="J23" s="186" t="str">
        <f>'ブロック割り'!A22</f>
        <v>北信北</v>
      </c>
      <c r="K23" s="193" t="str">
        <f>'ブロック割り'!A90</f>
        <v>廿日市</v>
      </c>
      <c r="L23" s="189" t="s">
        <v>96</v>
      </c>
      <c r="M23" s="200" t="str">
        <f>'ブロック割り'!A96</f>
        <v>黒部下新川</v>
      </c>
      <c r="N23" s="186" t="str">
        <f>'ブロック割り'!A32</f>
        <v>平井ＪＦＣ</v>
      </c>
      <c r="O23" s="193" t="str">
        <f>'ブロック割り'!A92</f>
        <v>アバンツァーレ仙台</v>
      </c>
      <c r="P23" s="189" t="s">
        <v>96</v>
      </c>
      <c r="Q23" s="200" t="str">
        <f>'ブロック割り'!A94</f>
        <v>東海スポーツ</v>
      </c>
      <c r="R23" s="186" t="str">
        <f>'ブロック割り'!A68</f>
        <v>湖西トレセン</v>
      </c>
      <c r="S23" s="193"/>
      <c r="T23" s="189"/>
      <c r="U23" s="200"/>
      <c r="V23" s="186"/>
      <c r="W23" s="196"/>
      <c r="X23" s="189"/>
      <c r="Y23" s="199"/>
      <c r="Z23" s="208"/>
    </row>
    <row r="24" spans="1:26" s="29" customFormat="1" ht="15.75" customHeight="1">
      <c r="A24" s="225"/>
      <c r="B24" s="233"/>
      <c r="C24" s="194"/>
      <c r="D24" s="202"/>
      <c r="E24" s="212"/>
      <c r="F24" s="219"/>
      <c r="G24" s="194"/>
      <c r="H24" s="202"/>
      <c r="I24" s="212"/>
      <c r="J24" s="219"/>
      <c r="K24" s="194"/>
      <c r="L24" s="202"/>
      <c r="M24" s="212"/>
      <c r="N24" s="219"/>
      <c r="O24" s="194"/>
      <c r="P24" s="202"/>
      <c r="Q24" s="212"/>
      <c r="R24" s="219"/>
      <c r="S24" s="194"/>
      <c r="T24" s="202"/>
      <c r="U24" s="212"/>
      <c r="V24" s="219"/>
      <c r="W24" s="193"/>
      <c r="X24" s="202"/>
      <c r="Y24" s="200"/>
      <c r="Z24" s="214"/>
    </row>
    <row r="25" spans="1:26" s="29" customFormat="1" ht="6.75" customHeight="1">
      <c r="A25" s="225"/>
      <c r="B25" s="30"/>
      <c r="C25" s="37"/>
      <c r="D25" s="32"/>
      <c r="E25" s="33"/>
      <c r="F25" s="32"/>
      <c r="G25" s="37"/>
      <c r="H25" s="32"/>
      <c r="I25" s="33"/>
      <c r="J25" s="35"/>
      <c r="K25" s="37"/>
      <c r="L25" s="32"/>
      <c r="M25" s="33"/>
      <c r="N25" s="35"/>
      <c r="O25" s="37"/>
      <c r="P25" s="32"/>
      <c r="Q25" s="33"/>
      <c r="R25" s="34"/>
      <c r="S25" s="37"/>
      <c r="T25" s="32"/>
      <c r="U25" s="33"/>
      <c r="V25" s="35"/>
      <c r="W25" s="37"/>
      <c r="X25" s="32"/>
      <c r="Y25" s="33"/>
      <c r="Z25" s="39"/>
    </row>
    <row r="26" spans="1:26" s="29" customFormat="1" ht="15.75" customHeight="1">
      <c r="A26" s="225"/>
      <c r="B26" s="229">
        <v>0.5208333333333334</v>
      </c>
      <c r="C26" s="192" t="s">
        <v>59</v>
      </c>
      <c r="D26" s="237" t="s">
        <v>96</v>
      </c>
      <c r="E26" s="206" t="s">
        <v>60</v>
      </c>
      <c r="F26" s="190" t="str">
        <f>'ブロック割り'!A66</f>
        <v>富山中部</v>
      </c>
      <c r="G26" s="195" t="s">
        <v>61</v>
      </c>
      <c r="H26" s="197" t="s">
        <v>96</v>
      </c>
      <c r="I26" s="206" t="s">
        <v>62</v>
      </c>
      <c r="J26" s="190" t="str">
        <f>'ブロック割り'!A30</f>
        <v>高岡北部</v>
      </c>
      <c r="K26" s="195" t="s">
        <v>63</v>
      </c>
      <c r="L26" s="197" t="s">
        <v>96</v>
      </c>
      <c r="M26" s="206" t="s">
        <v>64</v>
      </c>
      <c r="N26" s="190" t="str">
        <f>'ブロック割り'!A24</f>
        <v>砺波</v>
      </c>
      <c r="O26" s="195" t="s">
        <v>65</v>
      </c>
      <c r="P26" s="197" t="s">
        <v>96</v>
      </c>
      <c r="Q26" s="198" t="s">
        <v>66</v>
      </c>
      <c r="R26" s="190" t="str">
        <f>'ブロック割り'!A12</f>
        <v>富山西部</v>
      </c>
      <c r="S26" s="195" t="s">
        <v>67</v>
      </c>
      <c r="T26" s="197" t="s">
        <v>96</v>
      </c>
      <c r="U26" s="198" t="s">
        <v>68</v>
      </c>
      <c r="V26" s="190" t="str">
        <f>'ブロック割り'!A84</f>
        <v>富山北部</v>
      </c>
      <c r="W26" s="195" t="s">
        <v>69</v>
      </c>
      <c r="X26" s="197" t="s">
        <v>96</v>
      </c>
      <c r="Y26" s="206" t="s">
        <v>70</v>
      </c>
      <c r="Z26" s="213" t="str">
        <f>'ブロック割り'!A54</f>
        <v>高岡南部</v>
      </c>
    </row>
    <row r="27" spans="1:26" s="29" customFormat="1" ht="15.75" customHeight="1">
      <c r="A27" s="225"/>
      <c r="B27" s="228"/>
      <c r="C27" s="196"/>
      <c r="D27" s="197"/>
      <c r="E27" s="189"/>
      <c r="F27" s="187"/>
      <c r="G27" s="196"/>
      <c r="H27" s="189"/>
      <c r="I27" s="189"/>
      <c r="J27" s="187"/>
      <c r="K27" s="196"/>
      <c r="L27" s="189"/>
      <c r="M27" s="189"/>
      <c r="N27" s="187"/>
      <c r="O27" s="196"/>
      <c r="P27" s="189"/>
      <c r="Q27" s="199"/>
      <c r="R27" s="187"/>
      <c r="S27" s="196"/>
      <c r="T27" s="189"/>
      <c r="U27" s="199"/>
      <c r="V27" s="187"/>
      <c r="W27" s="196"/>
      <c r="X27" s="189"/>
      <c r="Y27" s="189"/>
      <c r="Z27" s="209"/>
    </row>
    <row r="28" spans="1:26" s="29" customFormat="1" ht="15.75" customHeight="1">
      <c r="A28" s="225"/>
      <c r="B28" s="227">
        <v>0.5555555555555556</v>
      </c>
      <c r="C28" s="192" t="s">
        <v>71</v>
      </c>
      <c r="D28" s="197" t="s">
        <v>96</v>
      </c>
      <c r="E28" s="206" t="s">
        <v>72</v>
      </c>
      <c r="F28" s="186" t="str">
        <f>'ブロック割り'!A18</f>
        <v>射水</v>
      </c>
      <c r="G28" s="195" t="s">
        <v>73</v>
      </c>
      <c r="H28" s="197" t="s">
        <v>96</v>
      </c>
      <c r="I28" s="206" t="s">
        <v>74</v>
      </c>
      <c r="J28" s="186" t="str">
        <f>'ブロック割り'!A96</f>
        <v>黒部下新川</v>
      </c>
      <c r="K28" s="195" t="s">
        <v>75</v>
      </c>
      <c r="L28" s="197" t="s">
        <v>96</v>
      </c>
      <c r="M28" s="206" t="s">
        <v>76</v>
      </c>
      <c r="N28" s="186" t="str">
        <f>'ブロック割り'!A48</f>
        <v>上婦負</v>
      </c>
      <c r="O28" s="195" t="s">
        <v>77</v>
      </c>
      <c r="P28" s="197" t="s">
        <v>96</v>
      </c>
      <c r="Q28" s="198" t="s">
        <v>78</v>
      </c>
      <c r="R28" s="186" t="str">
        <f>'ブロック割り'!A72</f>
        <v>滑川中新川</v>
      </c>
      <c r="S28" s="195" t="s">
        <v>79</v>
      </c>
      <c r="T28" s="197" t="s">
        <v>96</v>
      </c>
      <c r="U28" s="198" t="s">
        <v>80</v>
      </c>
      <c r="V28" s="186" t="str">
        <f>'ブロック割り'!A60</f>
        <v>魚津</v>
      </c>
      <c r="W28" s="195" t="s">
        <v>81</v>
      </c>
      <c r="X28" s="197" t="s">
        <v>96</v>
      </c>
      <c r="Y28" s="206" t="s">
        <v>82</v>
      </c>
      <c r="Z28" s="208" t="str">
        <f>'ブロック割り'!A36</f>
        <v>富山南部</v>
      </c>
    </row>
    <row r="29" spans="1:26" s="29" customFormat="1" ht="15.75" customHeight="1">
      <c r="A29" s="225"/>
      <c r="B29" s="228"/>
      <c r="C29" s="196"/>
      <c r="D29" s="189"/>
      <c r="E29" s="189"/>
      <c r="F29" s="187"/>
      <c r="G29" s="196"/>
      <c r="H29" s="189"/>
      <c r="I29" s="189"/>
      <c r="J29" s="187"/>
      <c r="K29" s="196"/>
      <c r="L29" s="189"/>
      <c r="M29" s="189"/>
      <c r="N29" s="187"/>
      <c r="O29" s="196"/>
      <c r="P29" s="189"/>
      <c r="Q29" s="199"/>
      <c r="R29" s="187"/>
      <c r="S29" s="196"/>
      <c r="T29" s="189"/>
      <c r="U29" s="199"/>
      <c r="V29" s="187"/>
      <c r="W29" s="196"/>
      <c r="X29" s="189"/>
      <c r="Y29" s="189"/>
      <c r="Z29" s="209"/>
    </row>
    <row r="30" spans="1:26" s="29" customFormat="1" ht="15.75" customHeight="1">
      <c r="A30" s="225"/>
      <c r="B30" s="227">
        <v>0.5902777777777778</v>
      </c>
      <c r="C30" s="193">
        <v>9</v>
      </c>
      <c r="D30" s="202"/>
      <c r="E30" s="200"/>
      <c r="F30" s="186" t="str">
        <f>'ブロック割り'!A54</f>
        <v>高岡南部</v>
      </c>
      <c r="G30" s="193">
        <v>10</v>
      </c>
      <c r="H30" s="202"/>
      <c r="I30" s="200"/>
      <c r="J30" s="186" t="str">
        <f>'ブロック割り'!A84</f>
        <v>富山北部</v>
      </c>
      <c r="K30" s="195" t="s">
        <v>83</v>
      </c>
      <c r="L30" s="197" t="s">
        <v>96</v>
      </c>
      <c r="M30" s="206" t="s">
        <v>84</v>
      </c>
      <c r="N30" s="186" t="str">
        <f>'ブロック割り'!A30</f>
        <v>高岡北部</v>
      </c>
      <c r="O30" s="195" t="s">
        <v>85</v>
      </c>
      <c r="P30" s="197" t="s">
        <v>96</v>
      </c>
      <c r="Q30" s="199" t="s">
        <v>86</v>
      </c>
      <c r="R30" s="186" t="str">
        <f>'ブロック割り'!A12</f>
        <v>富山西部</v>
      </c>
      <c r="S30" s="195" t="s">
        <v>87</v>
      </c>
      <c r="T30" s="197" t="s">
        <v>96</v>
      </c>
      <c r="U30" s="206" t="s">
        <v>88</v>
      </c>
      <c r="V30" s="186" t="str">
        <f>'ブロック割り'!A24</f>
        <v>砺波</v>
      </c>
      <c r="W30" s="195" t="s">
        <v>89</v>
      </c>
      <c r="X30" s="197" t="s">
        <v>96</v>
      </c>
      <c r="Y30" s="206" t="s">
        <v>90</v>
      </c>
      <c r="Z30" s="208" t="str">
        <f>'ブロック割り'!A66</f>
        <v>富山中部</v>
      </c>
    </row>
    <row r="31" spans="1:26" s="29" customFormat="1" ht="15.75" customHeight="1">
      <c r="A31" s="225"/>
      <c r="B31" s="228"/>
      <c r="C31" s="192"/>
      <c r="D31" s="197"/>
      <c r="E31" s="201"/>
      <c r="F31" s="187"/>
      <c r="G31" s="192"/>
      <c r="H31" s="197"/>
      <c r="I31" s="201"/>
      <c r="J31" s="187"/>
      <c r="K31" s="196"/>
      <c r="L31" s="189"/>
      <c r="M31" s="189"/>
      <c r="N31" s="187"/>
      <c r="O31" s="196"/>
      <c r="P31" s="189"/>
      <c r="Q31" s="199"/>
      <c r="R31" s="187"/>
      <c r="S31" s="196"/>
      <c r="T31" s="189"/>
      <c r="U31" s="189"/>
      <c r="V31" s="187"/>
      <c r="W31" s="196"/>
      <c r="X31" s="189"/>
      <c r="Y31" s="189"/>
      <c r="Z31" s="209"/>
    </row>
    <row r="32" spans="1:26" s="29" customFormat="1" ht="15.75" customHeight="1">
      <c r="A32" s="225"/>
      <c r="B32" s="227">
        <v>0.625</v>
      </c>
      <c r="C32" s="193">
        <v>11</v>
      </c>
      <c r="D32" s="202"/>
      <c r="E32" s="200"/>
      <c r="F32" s="186" t="str">
        <f>'ブロック割り'!A60</f>
        <v>魚津</v>
      </c>
      <c r="G32" s="193">
        <v>12</v>
      </c>
      <c r="H32" s="202"/>
      <c r="I32" s="200"/>
      <c r="J32" s="186" t="str">
        <f>'ブロック割り'!A36</f>
        <v>富山南部</v>
      </c>
      <c r="K32" s="193">
        <v>20</v>
      </c>
      <c r="L32" s="202"/>
      <c r="M32" s="200"/>
      <c r="N32" s="186" t="str">
        <f>'ブロック割り'!A48</f>
        <v>上婦負</v>
      </c>
      <c r="O32" s="193">
        <v>21</v>
      </c>
      <c r="P32" s="202"/>
      <c r="Q32" s="200"/>
      <c r="R32" s="186" t="str">
        <f>'ブロック割り'!A18</f>
        <v>射水</v>
      </c>
      <c r="S32" s="193"/>
      <c r="T32" s="202"/>
      <c r="U32" s="200"/>
      <c r="V32" s="186"/>
      <c r="W32" s="193"/>
      <c r="X32" s="202"/>
      <c r="Y32" s="200"/>
      <c r="Z32" s="208"/>
    </row>
    <row r="33" spans="1:26" s="29" customFormat="1" ht="15.75" customHeight="1">
      <c r="A33" s="226"/>
      <c r="B33" s="228"/>
      <c r="C33" s="192"/>
      <c r="D33" s="197"/>
      <c r="E33" s="201"/>
      <c r="F33" s="187"/>
      <c r="G33" s="192"/>
      <c r="H33" s="197"/>
      <c r="I33" s="201"/>
      <c r="J33" s="187"/>
      <c r="K33" s="192"/>
      <c r="L33" s="197"/>
      <c r="M33" s="201"/>
      <c r="N33" s="187"/>
      <c r="O33" s="192"/>
      <c r="P33" s="197"/>
      <c r="Q33" s="201"/>
      <c r="R33" s="187"/>
      <c r="S33" s="192"/>
      <c r="T33" s="197"/>
      <c r="U33" s="201"/>
      <c r="V33" s="187"/>
      <c r="W33" s="192"/>
      <c r="X33" s="197"/>
      <c r="Y33" s="201"/>
      <c r="Z33" s="209"/>
    </row>
    <row r="34" spans="1:26" s="29" customFormat="1" ht="15.75" customHeight="1">
      <c r="A34" s="226"/>
      <c r="B34" s="227">
        <v>0.6458333333333334</v>
      </c>
      <c r="C34" s="193"/>
      <c r="D34" s="202"/>
      <c r="E34" s="200"/>
      <c r="F34" s="186"/>
      <c r="G34" s="193"/>
      <c r="H34" s="202"/>
      <c r="I34" s="200"/>
      <c r="J34" s="186"/>
      <c r="K34" s="193"/>
      <c r="L34" s="202"/>
      <c r="M34" s="200"/>
      <c r="N34" s="186"/>
      <c r="O34" s="193"/>
      <c r="P34" s="202"/>
      <c r="Q34" s="200"/>
      <c r="R34" s="186"/>
      <c r="S34" s="193">
        <v>27</v>
      </c>
      <c r="T34" s="202"/>
      <c r="U34" s="200"/>
      <c r="V34" s="241" t="str">
        <f>'ブロック割り'!A96</f>
        <v>黒部下新川</v>
      </c>
      <c r="W34" s="193">
        <v>28</v>
      </c>
      <c r="X34" s="202"/>
      <c r="Y34" s="200"/>
      <c r="Z34" s="244" t="str">
        <f>'ブロック割り'!A72</f>
        <v>滑川中新川</v>
      </c>
    </row>
    <row r="35" spans="1:26" s="29" customFormat="1" ht="15.75" customHeight="1" thickBot="1">
      <c r="A35" s="235"/>
      <c r="B35" s="243"/>
      <c r="C35" s="238"/>
      <c r="D35" s="239"/>
      <c r="E35" s="240"/>
      <c r="F35" s="207"/>
      <c r="G35" s="238"/>
      <c r="H35" s="239"/>
      <c r="I35" s="240"/>
      <c r="J35" s="207"/>
      <c r="K35" s="238"/>
      <c r="L35" s="239"/>
      <c r="M35" s="240"/>
      <c r="N35" s="207"/>
      <c r="O35" s="238"/>
      <c r="P35" s="239"/>
      <c r="Q35" s="240"/>
      <c r="R35" s="207"/>
      <c r="S35" s="238"/>
      <c r="T35" s="239"/>
      <c r="U35" s="240"/>
      <c r="V35" s="242"/>
      <c r="W35" s="238"/>
      <c r="X35" s="239"/>
      <c r="Y35" s="240"/>
      <c r="Z35" s="245"/>
    </row>
    <row r="36" spans="1:26" s="29" customFormat="1" ht="15.75" customHeight="1">
      <c r="A36" s="225" t="s">
        <v>91</v>
      </c>
      <c r="B36" s="229">
        <v>0.375</v>
      </c>
      <c r="C36" s="203">
        <v>29</v>
      </c>
      <c r="D36" s="204"/>
      <c r="E36" s="205"/>
      <c r="F36" s="216" t="s">
        <v>93</v>
      </c>
      <c r="G36" s="203">
        <v>22</v>
      </c>
      <c r="H36" s="204"/>
      <c r="I36" s="205"/>
      <c r="J36" s="216" t="s">
        <v>93</v>
      </c>
      <c r="K36" s="203" t="s">
        <v>92</v>
      </c>
      <c r="L36" s="204"/>
      <c r="M36" s="205"/>
      <c r="N36" s="216"/>
      <c r="O36" s="203" t="s">
        <v>92</v>
      </c>
      <c r="P36" s="204"/>
      <c r="Q36" s="205"/>
      <c r="R36" s="187"/>
      <c r="S36" s="203" t="s">
        <v>92</v>
      </c>
      <c r="T36" s="204"/>
      <c r="U36" s="205"/>
      <c r="V36" s="188"/>
      <c r="W36" s="203" t="s">
        <v>92</v>
      </c>
      <c r="X36" s="204"/>
      <c r="Y36" s="205"/>
      <c r="Z36" s="221"/>
    </row>
    <row r="37" spans="1:26" s="29" customFormat="1" ht="15.75" customHeight="1">
      <c r="A37" s="225"/>
      <c r="B37" s="228"/>
      <c r="C37" s="192"/>
      <c r="D37" s="197"/>
      <c r="E37" s="201"/>
      <c r="F37" s="187"/>
      <c r="G37" s="192"/>
      <c r="H37" s="197"/>
      <c r="I37" s="201"/>
      <c r="J37" s="187"/>
      <c r="K37" s="192"/>
      <c r="L37" s="197"/>
      <c r="M37" s="201"/>
      <c r="N37" s="187"/>
      <c r="O37" s="192"/>
      <c r="P37" s="197"/>
      <c r="Q37" s="201"/>
      <c r="R37" s="241"/>
      <c r="S37" s="192"/>
      <c r="T37" s="197"/>
      <c r="U37" s="201"/>
      <c r="V37" s="187"/>
      <c r="W37" s="192"/>
      <c r="X37" s="197"/>
      <c r="Y37" s="201"/>
      <c r="Z37" s="209"/>
    </row>
    <row r="38" spans="1:26" s="29" customFormat="1" ht="15.75" customHeight="1">
      <c r="A38" s="225"/>
      <c r="B38" s="227">
        <v>0.4166666666666667</v>
      </c>
      <c r="C38" s="193">
        <v>14</v>
      </c>
      <c r="D38" s="202"/>
      <c r="E38" s="200"/>
      <c r="F38" s="186" t="s">
        <v>93</v>
      </c>
      <c r="G38" s="193">
        <v>13</v>
      </c>
      <c r="H38" s="202"/>
      <c r="I38" s="200"/>
      <c r="J38" s="186" t="s">
        <v>93</v>
      </c>
      <c r="K38" s="193" t="s">
        <v>94</v>
      </c>
      <c r="L38" s="202"/>
      <c r="M38" s="200"/>
      <c r="N38" s="186"/>
      <c r="O38" s="193" t="s">
        <v>94</v>
      </c>
      <c r="P38" s="202"/>
      <c r="Q38" s="200"/>
      <c r="R38" s="196"/>
      <c r="S38" s="193" t="s">
        <v>94</v>
      </c>
      <c r="T38" s="202"/>
      <c r="U38" s="200"/>
      <c r="V38" s="186"/>
      <c r="W38" s="193" t="s">
        <v>94</v>
      </c>
      <c r="X38" s="202"/>
      <c r="Y38" s="200"/>
      <c r="Z38" s="244"/>
    </row>
    <row r="39" spans="1:26" s="29" customFormat="1" ht="15.75" customHeight="1">
      <c r="A39" s="225"/>
      <c r="B39" s="228"/>
      <c r="C39" s="192"/>
      <c r="D39" s="197"/>
      <c r="E39" s="201"/>
      <c r="F39" s="187"/>
      <c r="G39" s="192"/>
      <c r="H39" s="197"/>
      <c r="I39" s="201"/>
      <c r="J39" s="187"/>
      <c r="K39" s="192"/>
      <c r="L39" s="197"/>
      <c r="M39" s="201"/>
      <c r="N39" s="187"/>
      <c r="O39" s="192"/>
      <c r="P39" s="197"/>
      <c r="Q39" s="201"/>
      <c r="R39" s="196"/>
      <c r="S39" s="192"/>
      <c r="T39" s="197"/>
      <c r="U39" s="201"/>
      <c r="V39" s="187"/>
      <c r="W39" s="192"/>
      <c r="X39" s="197"/>
      <c r="Y39" s="201"/>
      <c r="Z39" s="244"/>
    </row>
    <row r="40" spans="1:26" s="29" customFormat="1" ht="15.75" customHeight="1">
      <c r="A40" s="225"/>
      <c r="B40" s="227"/>
      <c r="C40" s="193" t="s">
        <v>215</v>
      </c>
      <c r="D40" s="202"/>
      <c r="E40" s="200"/>
      <c r="F40" s="186"/>
      <c r="G40" s="193" t="s">
        <v>215</v>
      </c>
      <c r="H40" s="202"/>
      <c r="I40" s="200"/>
      <c r="J40" s="186"/>
      <c r="K40" s="193" t="s">
        <v>224</v>
      </c>
      <c r="L40" s="202"/>
      <c r="M40" s="200"/>
      <c r="N40" s="186"/>
      <c r="O40" s="193" t="s">
        <v>224</v>
      </c>
      <c r="P40" s="202"/>
      <c r="Q40" s="200"/>
      <c r="R40" s="241"/>
      <c r="S40" s="193" t="s">
        <v>224</v>
      </c>
      <c r="T40" s="202"/>
      <c r="U40" s="200"/>
      <c r="V40" s="186"/>
      <c r="W40" s="193" t="s">
        <v>224</v>
      </c>
      <c r="X40" s="202"/>
      <c r="Y40" s="200"/>
      <c r="Z40" s="208"/>
    </row>
    <row r="41" spans="1:26" s="29" customFormat="1" ht="15.75" customHeight="1">
      <c r="A41" s="225"/>
      <c r="B41" s="233"/>
      <c r="C41" s="192"/>
      <c r="D41" s="197"/>
      <c r="E41" s="201"/>
      <c r="F41" s="187"/>
      <c r="G41" s="192"/>
      <c r="H41" s="197"/>
      <c r="I41" s="201"/>
      <c r="J41" s="216"/>
      <c r="K41" s="192"/>
      <c r="L41" s="197"/>
      <c r="M41" s="201"/>
      <c r="N41" s="187"/>
      <c r="O41" s="192"/>
      <c r="P41" s="197"/>
      <c r="Q41" s="201"/>
      <c r="R41" s="186"/>
      <c r="S41" s="192"/>
      <c r="T41" s="197"/>
      <c r="U41" s="201"/>
      <c r="V41" s="187"/>
      <c r="W41" s="192"/>
      <c r="X41" s="197"/>
      <c r="Y41" s="201"/>
      <c r="Z41" s="209"/>
    </row>
    <row r="42" spans="1:26" s="29" customFormat="1" ht="15.75" customHeight="1">
      <c r="A42" s="225"/>
      <c r="B42" s="250"/>
      <c r="C42" s="193"/>
      <c r="D42" s="202"/>
      <c r="E42" s="200"/>
      <c r="F42" s="186"/>
      <c r="G42" s="193"/>
      <c r="H42" s="202"/>
      <c r="I42" s="200"/>
      <c r="J42" s="186"/>
      <c r="K42" s="193" t="s">
        <v>225</v>
      </c>
      <c r="L42" s="202"/>
      <c r="M42" s="200"/>
      <c r="N42" s="186"/>
      <c r="O42" s="193" t="s">
        <v>225</v>
      </c>
      <c r="P42" s="202"/>
      <c r="Q42" s="200"/>
      <c r="R42" s="241"/>
      <c r="S42" s="193" t="s">
        <v>225</v>
      </c>
      <c r="T42" s="202"/>
      <c r="U42" s="200"/>
      <c r="V42" s="186"/>
      <c r="W42" s="193" t="s">
        <v>225</v>
      </c>
      <c r="X42" s="202"/>
      <c r="Y42" s="200"/>
      <c r="Z42" s="244"/>
    </row>
    <row r="43" spans="1:26" s="29" customFormat="1" ht="15.75" customHeight="1">
      <c r="A43" s="225"/>
      <c r="B43" s="251"/>
      <c r="C43" s="192"/>
      <c r="D43" s="197"/>
      <c r="E43" s="201"/>
      <c r="F43" s="187"/>
      <c r="G43" s="192"/>
      <c r="H43" s="197"/>
      <c r="I43" s="201"/>
      <c r="J43" s="216"/>
      <c r="K43" s="192"/>
      <c r="L43" s="197"/>
      <c r="M43" s="201"/>
      <c r="N43" s="187"/>
      <c r="O43" s="192"/>
      <c r="P43" s="197"/>
      <c r="Q43" s="201"/>
      <c r="R43" s="241"/>
      <c r="S43" s="192"/>
      <c r="T43" s="197"/>
      <c r="U43" s="201"/>
      <c r="V43" s="187"/>
      <c r="W43" s="192"/>
      <c r="X43" s="197"/>
      <c r="Y43" s="201"/>
      <c r="Z43" s="244"/>
    </row>
    <row r="44" spans="1:26" s="29" customFormat="1" ht="15.75" customHeight="1">
      <c r="A44" s="225"/>
      <c r="B44" s="227">
        <v>0.5104166666666666</v>
      </c>
      <c r="C44" s="193"/>
      <c r="D44" s="202"/>
      <c r="E44" s="200"/>
      <c r="F44" s="186"/>
      <c r="G44" s="193" t="s">
        <v>219</v>
      </c>
      <c r="H44" s="202"/>
      <c r="I44" s="200"/>
      <c r="J44" s="186" t="s">
        <v>93</v>
      </c>
      <c r="K44" s="193" t="s">
        <v>226</v>
      </c>
      <c r="L44" s="202"/>
      <c r="M44" s="200"/>
      <c r="N44" s="186"/>
      <c r="O44" s="193" t="s">
        <v>226</v>
      </c>
      <c r="P44" s="202"/>
      <c r="Q44" s="200"/>
      <c r="R44" s="241"/>
      <c r="S44" s="193" t="s">
        <v>226</v>
      </c>
      <c r="T44" s="202"/>
      <c r="U44" s="200"/>
      <c r="V44" s="186"/>
      <c r="W44" s="193" t="s">
        <v>226</v>
      </c>
      <c r="X44" s="202"/>
      <c r="Y44" s="200"/>
      <c r="Z44" s="244"/>
    </row>
    <row r="45" spans="1:26" s="29" customFormat="1" ht="15.75" customHeight="1">
      <c r="A45" s="225"/>
      <c r="B45" s="228"/>
      <c r="C45" s="192"/>
      <c r="D45" s="197"/>
      <c r="E45" s="201"/>
      <c r="F45" s="187"/>
      <c r="G45" s="192"/>
      <c r="H45" s="197"/>
      <c r="I45" s="201"/>
      <c r="J45" s="187"/>
      <c r="K45" s="192"/>
      <c r="L45" s="197"/>
      <c r="M45" s="201"/>
      <c r="N45" s="187"/>
      <c r="O45" s="192"/>
      <c r="P45" s="197"/>
      <c r="Q45" s="201"/>
      <c r="R45" s="241"/>
      <c r="S45" s="192"/>
      <c r="T45" s="197"/>
      <c r="U45" s="201"/>
      <c r="V45" s="187"/>
      <c r="W45" s="192"/>
      <c r="X45" s="197"/>
      <c r="Y45" s="201"/>
      <c r="Z45" s="244"/>
    </row>
    <row r="46" spans="1:26" s="29" customFormat="1" ht="15.75" customHeight="1">
      <c r="A46" s="225"/>
      <c r="B46" s="227"/>
      <c r="C46" s="193" t="s">
        <v>213</v>
      </c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47"/>
    </row>
    <row r="47" spans="1:26" s="29" customFormat="1" ht="15.75" customHeight="1" thickBot="1">
      <c r="A47" s="246"/>
      <c r="B47" s="243"/>
      <c r="C47" s="238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48"/>
    </row>
  </sheetData>
  <mergeCells count="412">
    <mergeCell ref="J42:J43"/>
    <mergeCell ref="B42:B43"/>
    <mergeCell ref="C42:E43"/>
    <mergeCell ref="F42:F43"/>
    <mergeCell ref="G42:I43"/>
    <mergeCell ref="S42:U43"/>
    <mergeCell ref="V42:V43"/>
    <mergeCell ref="W42:Y43"/>
    <mergeCell ref="Z42:Z43"/>
    <mergeCell ref="K42:M43"/>
    <mergeCell ref="N42:N43"/>
    <mergeCell ref="O42:Q43"/>
    <mergeCell ref="R42:R43"/>
    <mergeCell ref="Z32:Z33"/>
    <mergeCell ref="V32:V33"/>
    <mergeCell ref="F44:F45"/>
    <mergeCell ref="F40:F41"/>
    <mergeCell ref="N40:N41"/>
    <mergeCell ref="Z36:Z37"/>
    <mergeCell ref="V44:V45"/>
    <mergeCell ref="V40:V41"/>
    <mergeCell ref="V38:V39"/>
    <mergeCell ref="V36:V37"/>
    <mergeCell ref="R34:R35"/>
    <mergeCell ref="N34:N35"/>
    <mergeCell ref="J34:J35"/>
    <mergeCell ref="F34:F35"/>
    <mergeCell ref="X21:X22"/>
    <mergeCell ref="W23:W24"/>
    <mergeCell ref="X11:X12"/>
    <mergeCell ref="W19:W20"/>
    <mergeCell ref="W21:W22"/>
    <mergeCell ref="Z23:Z24"/>
    <mergeCell ref="V23:V24"/>
    <mergeCell ref="U23:U24"/>
    <mergeCell ref="S23:S24"/>
    <mergeCell ref="Y23:Y24"/>
    <mergeCell ref="X23:X24"/>
    <mergeCell ref="S8:S9"/>
    <mergeCell ref="L15:L16"/>
    <mergeCell ref="K15:K16"/>
    <mergeCell ref="M15:M16"/>
    <mergeCell ref="M13:M14"/>
    <mergeCell ref="P15:P16"/>
    <mergeCell ref="O15:O16"/>
    <mergeCell ref="L13:L14"/>
    <mergeCell ref="Q11:Q12"/>
    <mergeCell ref="S13:S14"/>
    <mergeCell ref="N17:N18"/>
    <mergeCell ref="W17:Y18"/>
    <mergeCell ref="O17:Q18"/>
    <mergeCell ref="G17:I18"/>
    <mergeCell ref="K17:M18"/>
    <mergeCell ref="C44:E45"/>
    <mergeCell ref="G44:I45"/>
    <mergeCell ref="C38:E39"/>
    <mergeCell ref="J32:J33"/>
    <mergeCell ref="J40:J41"/>
    <mergeCell ref="F36:F37"/>
    <mergeCell ref="F38:F39"/>
    <mergeCell ref="C40:E41"/>
    <mergeCell ref="J44:J45"/>
    <mergeCell ref="C36:E37"/>
    <mergeCell ref="N38:N39"/>
    <mergeCell ref="W44:Y45"/>
    <mergeCell ref="Z44:Z45"/>
    <mergeCell ref="B46:B47"/>
    <mergeCell ref="C46:Z47"/>
    <mergeCell ref="O44:Q45"/>
    <mergeCell ref="R44:R45"/>
    <mergeCell ref="S44:U45"/>
    <mergeCell ref="B44:B45"/>
    <mergeCell ref="W38:Y39"/>
    <mergeCell ref="Z38:Z39"/>
    <mergeCell ref="O40:Q41"/>
    <mergeCell ref="R40:R41"/>
    <mergeCell ref="S40:U41"/>
    <mergeCell ref="W40:Y41"/>
    <mergeCell ref="S38:U39"/>
    <mergeCell ref="Z40:Z41"/>
    <mergeCell ref="B40:B41"/>
    <mergeCell ref="G40:I41"/>
    <mergeCell ref="K40:M41"/>
    <mergeCell ref="W36:Y37"/>
    <mergeCell ref="B38:B39"/>
    <mergeCell ref="G38:I39"/>
    <mergeCell ref="J38:J39"/>
    <mergeCell ref="K38:M39"/>
    <mergeCell ref="O38:Q39"/>
    <mergeCell ref="R38:R39"/>
    <mergeCell ref="Z34:Z35"/>
    <mergeCell ref="A36:A47"/>
    <mergeCell ref="B36:B37"/>
    <mergeCell ref="G36:I37"/>
    <mergeCell ref="J36:J37"/>
    <mergeCell ref="K36:M37"/>
    <mergeCell ref="O36:Q37"/>
    <mergeCell ref="R36:R37"/>
    <mergeCell ref="S36:U37"/>
    <mergeCell ref="O34:Q35"/>
    <mergeCell ref="B34:B35"/>
    <mergeCell ref="G34:I35"/>
    <mergeCell ref="K34:M35"/>
    <mergeCell ref="C34:E35"/>
    <mergeCell ref="O30:O31"/>
    <mergeCell ref="S34:U35"/>
    <mergeCell ref="V34:V35"/>
    <mergeCell ref="W34:Y35"/>
    <mergeCell ref="S32:U33"/>
    <mergeCell ref="W32:Y33"/>
    <mergeCell ref="S30:S31"/>
    <mergeCell ref="T30:T31"/>
    <mergeCell ref="P30:P31"/>
    <mergeCell ref="Q30:Q31"/>
    <mergeCell ref="B32:B33"/>
    <mergeCell ref="G32:I33"/>
    <mergeCell ref="K32:M33"/>
    <mergeCell ref="O32:Q33"/>
    <mergeCell ref="F32:F33"/>
    <mergeCell ref="N32:N33"/>
    <mergeCell ref="X30:X31"/>
    <mergeCell ref="Y28:Y29"/>
    <mergeCell ref="V30:V31"/>
    <mergeCell ref="W30:W31"/>
    <mergeCell ref="Y30:Y31"/>
    <mergeCell ref="X28:X29"/>
    <mergeCell ref="W28:W29"/>
    <mergeCell ref="V28:V29"/>
    <mergeCell ref="Z28:Z29"/>
    <mergeCell ref="B30:B31"/>
    <mergeCell ref="G30:I31"/>
    <mergeCell ref="K30:K31"/>
    <mergeCell ref="L30:L31"/>
    <mergeCell ref="M30:M31"/>
    <mergeCell ref="O28:O29"/>
    <mergeCell ref="F30:F31"/>
    <mergeCell ref="L28:L29"/>
    <mergeCell ref="M28:M29"/>
    <mergeCell ref="N28:N29"/>
    <mergeCell ref="B26:B27"/>
    <mergeCell ref="G26:G27"/>
    <mergeCell ref="K28:K29"/>
    <mergeCell ref="B28:B29"/>
    <mergeCell ref="G28:G29"/>
    <mergeCell ref="H28:H29"/>
    <mergeCell ref="I28:I29"/>
    <mergeCell ref="D26:D27"/>
    <mergeCell ref="E26:E27"/>
    <mergeCell ref="F26:F27"/>
    <mergeCell ref="Q23:Q24"/>
    <mergeCell ref="E19:E20"/>
    <mergeCell ref="I21:I22"/>
    <mergeCell ref="M23:M24"/>
    <mergeCell ref="J23:J24"/>
    <mergeCell ref="G19:G20"/>
    <mergeCell ref="I19:I20"/>
    <mergeCell ref="F19:F20"/>
    <mergeCell ref="J19:J20"/>
    <mergeCell ref="L23:L24"/>
    <mergeCell ref="E21:E22"/>
    <mergeCell ref="C21:C22"/>
    <mergeCell ref="F21:F22"/>
    <mergeCell ref="J21:J22"/>
    <mergeCell ref="N23:N24"/>
    <mergeCell ref="Q21:Q22"/>
    <mergeCell ref="R23:R24"/>
    <mergeCell ref="Q19:Q20"/>
    <mergeCell ref="R21:R22"/>
    <mergeCell ref="O21:O22"/>
    <mergeCell ref="P21:P22"/>
    <mergeCell ref="N21:N22"/>
    <mergeCell ref="L26:L27"/>
    <mergeCell ref="K19:K20"/>
    <mergeCell ref="M19:M20"/>
    <mergeCell ref="K21:K22"/>
    <mergeCell ref="M21:M22"/>
    <mergeCell ref="M26:M27"/>
    <mergeCell ref="K26:K27"/>
    <mergeCell ref="K23:K24"/>
    <mergeCell ref="L21:L22"/>
    <mergeCell ref="L19:L20"/>
    <mergeCell ref="B17:B18"/>
    <mergeCell ref="B15:B16"/>
    <mergeCell ref="C28:C29"/>
    <mergeCell ref="D28:D29"/>
    <mergeCell ref="C17:E18"/>
    <mergeCell ref="D19:D20"/>
    <mergeCell ref="D21:D22"/>
    <mergeCell ref="C26:C27"/>
    <mergeCell ref="C19:C20"/>
    <mergeCell ref="C23:C24"/>
    <mergeCell ref="A19:A35"/>
    <mergeCell ref="B19:B20"/>
    <mergeCell ref="H19:H20"/>
    <mergeCell ref="B23:B24"/>
    <mergeCell ref="H23:H24"/>
    <mergeCell ref="C30:E31"/>
    <mergeCell ref="C32:E33"/>
    <mergeCell ref="E28:E29"/>
    <mergeCell ref="E23:E24"/>
    <mergeCell ref="B21:B22"/>
    <mergeCell ref="E15:E16"/>
    <mergeCell ref="I15:I16"/>
    <mergeCell ref="J15:J16"/>
    <mergeCell ref="G15:G16"/>
    <mergeCell ref="F15:F16"/>
    <mergeCell ref="I13:I14"/>
    <mergeCell ref="K13:K14"/>
    <mergeCell ref="J13:J14"/>
    <mergeCell ref="N15:N16"/>
    <mergeCell ref="T13:T14"/>
    <mergeCell ref="X13:X14"/>
    <mergeCell ref="U13:U14"/>
    <mergeCell ref="W13:W14"/>
    <mergeCell ref="V15:V16"/>
    <mergeCell ref="L8:L9"/>
    <mergeCell ref="G8:G9"/>
    <mergeCell ref="M8:M9"/>
    <mergeCell ref="M11:M12"/>
    <mergeCell ref="L11:L12"/>
    <mergeCell ref="I11:I12"/>
    <mergeCell ref="K11:K12"/>
    <mergeCell ref="I8:I9"/>
    <mergeCell ref="K8:K9"/>
    <mergeCell ref="L6:L7"/>
    <mergeCell ref="M6:M7"/>
    <mergeCell ref="T6:T7"/>
    <mergeCell ref="X6:X7"/>
    <mergeCell ref="P6:P7"/>
    <mergeCell ref="Q6:Q7"/>
    <mergeCell ref="S6:S7"/>
    <mergeCell ref="O6:O7"/>
    <mergeCell ref="R6:R7"/>
    <mergeCell ref="D4:D5"/>
    <mergeCell ref="B6:B7"/>
    <mergeCell ref="H6:H7"/>
    <mergeCell ref="B8:B9"/>
    <mergeCell ref="H8:H9"/>
    <mergeCell ref="D6:D7"/>
    <mergeCell ref="D8:D9"/>
    <mergeCell ref="E8:E9"/>
    <mergeCell ref="E6:E7"/>
    <mergeCell ref="G6:G7"/>
    <mergeCell ref="A4:A18"/>
    <mergeCell ref="B4:B5"/>
    <mergeCell ref="H4:H5"/>
    <mergeCell ref="B11:B12"/>
    <mergeCell ref="H11:H12"/>
    <mergeCell ref="C4:C5"/>
    <mergeCell ref="C8:C9"/>
    <mergeCell ref="C11:C12"/>
    <mergeCell ref="C6:C7"/>
    <mergeCell ref="B13:B14"/>
    <mergeCell ref="A1:Z1"/>
    <mergeCell ref="C3:E3"/>
    <mergeCell ref="G3:I3"/>
    <mergeCell ref="K3:M3"/>
    <mergeCell ref="O3:Q3"/>
    <mergeCell ref="S3:U3"/>
    <mergeCell ref="W3:Y3"/>
    <mergeCell ref="J28:J29"/>
    <mergeCell ref="F28:F29"/>
    <mergeCell ref="J30:J31"/>
    <mergeCell ref="G21:G22"/>
    <mergeCell ref="I23:I24"/>
    <mergeCell ref="G23:G24"/>
    <mergeCell ref="J26:J27"/>
    <mergeCell ref="H21:H22"/>
    <mergeCell ref="H26:H27"/>
    <mergeCell ref="I26:I27"/>
    <mergeCell ref="Z4:Z5"/>
    <mergeCell ref="S21:S22"/>
    <mergeCell ref="V21:V22"/>
    <mergeCell ref="Y19:Y20"/>
    <mergeCell ref="Z19:Z20"/>
    <mergeCell ref="T4:T5"/>
    <mergeCell ref="W4:W5"/>
    <mergeCell ref="X4:X5"/>
    <mergeCell ref="Y15:Y16"/>
    <mergeCell ref="Y8:Y9"/>
    <mergeCell ref="C15:C16"/>
    <mergeCell ref="C13:C14"/>
    <mergeCell ref="E4:E5"/>
    <mergeCell ref="G4:G5"/>
    <mergeCell ref="E11:E12"/>
    <mergeCell ref="G11:G12"/>
    <mergeCell ref="E13:E14"/>
    <mergeCell ref="G13:G14"/>
    <mergeCell ref="F13:F14"/>
    <mergeCell ref="D15:D16"/>
    <mergeCell ref="I4:I5"/>
    <mergeCell ref="K4:K5"/>
    <mergeCell ref="F4:F5"/>
    <mergeCell ref="J4:J5"/>
    <mergeCell ref="I6:I7"/>
    <mergeCell ref="F6:F7"/>
    <mergeCell ref="J6:J7"/>
    <mergeCell ref="F8:F9"/>
    <mergeCell ref="J8:J9"/>
    <mergeCell ref="F11:F12"/>
    <mergeCell ref="J11:J12"/>
    <mergeCell ref="D23:D24"/>
    <mergeCell ref="F23:F24"/>
    <mergeCell ref="H13:H14"/>
    <mergeCell ref="D11:D12"/>
    <mergeCell ref="D13:D14"/>
    <mergeCell ref="H15:H16"/>
    <mergeCell ref="J17:J18"/>
    <mergeCell ref="F17:F18"/>
    <mergeCell ref="Y4:Y5"/>
    <mergeCell ref="Y6:Y7"/>
    <mergeCell ref="W6:W7"/>
    <mergeCell ref="V4:V5"/>
    <mergeCell ref="V6:V7"/>
    <mergeCell ref="S4:S5"/>
    <mergeCell ref="W8:W9"/>
    <mergeCell ref="S15:S16"/>
    <mergeCell ref="V11:V12"/>
    <mergeCell ref="U11:U12"/>
    <mergeCell ref="S11:S12"/>
    <mergeCell ref="V8:V9"/>
    <mergeCell ref="V13:V14"/>
    <mergeCell ref="T11:T12"/>
    <mergeCell ref="U4:U5"/>
    <mergeCell ref="Z30:Z31"/>
    <mergeCell ref="S26:S27"/>
    <mergeCell ref="Z26:Z27"/>
    <mergeCell ref="W26:W27"/>
    <mergeCell ref="T28:T29"/>
    <mergeCell ref="U28:U29"/>
    <mergeCell ref="V26:V27"/>
    <mergeCell ref="T26:T27"/>
    <mergeCell ref="Y26:Y27"/>
    <mergeCell ref="X26:X27"/>
    <mergeCell ref="P28:P29"/>
    <mergeCell ref="Q28:Q29"/>
    <mergeCell ref="S28:S29"/>
    <mergeCell ref="R26:R27"/>
    <mergeCell ref="R28:R29"/>
    <mergeCell ref="M4:M5"/>
    <mergeCell ref="O4:O5"/>
    <mergeCell ref="Q4:Q5"/>
    <mergeCell ref="K44:M45"/>
    <mergeCell ref="N36:N37"/>
    <mergeCell ref="N44:N45"/>
    <mergeCell ref="N19:N20"/>
    <mergeCell ref="P19:P20"/>
    <mergeCell ref="P23:P24"/>
    <mergeCell ref="K6:K7"/>
    <mergeCell ref="N8:N9"/>
    <mergeCell ref="Q13:Q14"/>
    <mergeCell ref="R8:R9"/>
    <mergeCell ref="O8:O9"/>
    <mergeCell ref="Q8:Q9"/>
    <mergeCell ref="P11:P12"/>
    <mergeCell ref="O11:O12"/>
    <mergeCell ref="L4:L5"/>
    <mergeCell ref="R11:R12"/>
    <mergeCell ref="R13:R14"/>
    <mergeCell ref="N6:N7"/>
    <mergeCell ref="N11:N12"/>
    <mergeCell ref="N13:N14"/>
    <mergeCell ref="O13:O14"/>
    <mergeCell ref="N4:N5"/>
    <mergeCell ref="R4:R5"/>
    <mergeCell ref="P4:P5"/>
    <mergeCell ref="Y21:Y22"/>
    <mergeCell ref="Z21:Z22"/>
    <mergeCell ref="Z11:Z12"/>
    <mergeCell ref="Z8:Z9"/>
    <mergeCell ref="Y11:Y12"/>
    <mergeCell ref="Z17:Z18"/>
    <mergeCell ref="Y13:Y14"/>
    <mergeCell ref="X8:X9"/>
    <mergeCell ref="W11:W12"/>
    <mergeCell ref="V19:V20"/>
    <mergeCell ref="T19:T20"/>
    <mergeCell ref="W15:W16"/>
    <mergeCell ref="U19:U20"/>
    <mergeCell ref="T8:T9"/>
    <mergeCell ref="V17:V18"/>
    <mergeCell ref="U8:U9"/>
    <mergeCell ref="X19:X20"/>
    <mergeCell ref="Z6:Z7"/>
    <mergeCell ref="Z13:Z14"/>
    <mergeCell ref="Z15:Z16"/>
    <mergeCell ref="P8:P9"/>
    <mergeCell ref="R15:R16"/>
    <mergeCell ref="U6:U7"/>
    <mergeCell ref="P13:P14"/>
    <mergeCell ref="Q15:Q16"/>
    <mergeCell ref="U15:U16"/>
    <mergeCell ref="X15:X16"/>
    <mergeCell ref="R30:R31"/>
    <mergeCell ref="U21:U22"/>
    <mergeCell ref="U26:U27"/>
    <mergeCell ref="S17:U18"/>
    <mergeCell ref="S19:S20"/>
    <mergeCell ref="T23:T24"/>
    <mergeCell ref="U30:U31"/>
    <mergeCell ref="T21:T22"/>
    <mergeCell ref="R17:R18"/>
    <mergeCell ref="N30:N31"/>
    <mergeCell ref="R19:R20"/>
    <mergeCell ref="R32:R33"/>
    <mergeCell ref="T15:T16"/>
    <mergeCell ref="N26:N27"/>
    <mergeCell ref="O19:O20"/>
    <mergeCell ref="O23:O24"/>
    <mergeCell ref="O26:O27"/>
    <mergeCell ref="P26:P27"/>
    <mergeCell ref="Q26:Q27"/>
  </mergeCells>
  <printOptions/>
  <pageMargins left="0.71" right="0.56" top="0.43" bottom="0.29" header="0.31" footer="0.23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78"/>
  <sheetViews>
    <sheetView workbookViewId="0" topLeftCell="A214">
      <selection activeCell="H243" sqref="H243"/>
    </sheetView>
  </sheetViews>
  <sheetFormatPr defaultColWidth="9.00390625" defaultRowHeight="13.5"/>
  <cols>
    <col min="2" max="6" width="4.125" style="0" customWidth="1"/>
    <col min="8" max="8" width="3.625" style="0" customWidth="1"/>
    <col min="10" max="14" width="4.125" style="0" customWidth="1"/>
  </cols>
  <sheetData>
    <row r="1" spans="1:15" ht="17.25">
      <c r="A1" s="257" t="s">
        <v>227</v>
      </c>
      <c r="B1" s="258"/>
      <c r="C1" s="258"/>
      <c r="D1" s="259"/>
      <c r="E1" s="259"/>
      <c r="F1" s="259"/>
      <c r="G1" s="59"/>
      <c r="H1" s="59"/>
      <c r="I1" s="59"/>
      <c r="J1" s="59"/>
      <c r="K1" s="59"/>
      <c r="L1" s="59"/>
      <c r="M1" s="59"/>
      <c r="N1" s="59"/>
      <c r="O1" s="59"/>
    </row>
    <row r="2" spans="1:15" ht="17.25">
      <c r="A2" s="254" t="s">
        <v>318</v>
      </c>
      <c r="B2" s="260"/>
      <c r="C2" s="260"/>
      <c r="D2" s="260"/>
      <c r="E2" s="260"/>
      <c r="F2" s="260"/>
      <c r="G2" s="260"/>
      <c r="H2" s="261"/>
      <c r="I2" s="262"/>
      <c r="J2" s="262"/>
      <c r="K2" s="262"/>
      <c r="L2" s="262"/>
      <c r="M2" s="262"/>
      <c r="N2" s="262"/>
      <c r="O2" s="262"/>
    </row>
    <row r="3" spans="1:15" ht="17.25">
      <c r="A3" s="254" t="s">
        <v>228</v>
      </c>
      <c r="B3" s="260"/>
      <c r="C3" s="260"/>
      <c r="D3" s="260"/>
      <c r="E3" s="260"/>
      <c r="F3" s="260"/>
      <c r="G3" s="262"/>
      <c r="H3" s="262"/>
      <c r="I3" s="262"/>
      <c r="J3" s="262"/>
      <c r="K3" s="262"/>
      <c r="L3" s="262"/>
      <c r="M3" s="262"/>
      <c r="N3" s="262"/>
      <c r="O3" s="262"/>
    </row>
    <row r="4" spans="1:15" ht="14.25">
      <c r="A4" s="255" t="s">
        <v>231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</row>
    <row r="5" spans="1:15" ht="14.25">
      <c r="A5" s="255" t="s">
        <v>319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</row>
    <row r="6" spans="1:15" ht="14.25">
      <c r="A6" s="255" t="s">
        <v>230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</row>
    <row r="7" spans="1:15" ht="13.5">
      <c r="A7" t="s">
        <v>298</v>
      </c>
      <c r="G7" s="60"/>
      <c r="I7" s="60" t="s">
        <v>299</v>
      </c>
      <c r="J7" s="60"/>
      <c r="K7" s="60"/>
      <c r="L7" s="60"/>
      <c r="M7" s="60"/>
      <c r="N7" s="60"/>
      <c r="O7" s="60"/>
    </row>
    <row r="8" spans="2:15" ht="13.5">
      <c r="B8" s="60"/>
      <c r="C8" s="60"/>
      <c r="D8" s="60"/>
      <c r="E8" s="60"/>
      <c r="F8" s="60"/>
      <c r="G8" s="60"/>
      <c r="I8" s="60"/>
      <c r="J8" s="60"/>
      <c r="K8" s="60"/>
      <c r="L8" s="60"/>
      <c r="M8" s="60"/>
      <c r="N8" s="60"/>
      <c r="O8" s="60"/>
    </row>
    <row r="9" spans="2:15" ht="13.5">
      <c r="B9" s="60"/>
      <c r="C9" s="61">
        <v>2</v>
      </c>
      <c r="D9" s="62" t="s">
        <v>300</v>
      </c>
      <c r="E9" s="60">
        <v>0</v>
      </c>
      <c r="F9" s="60"/>
      <c r="G9" s="60"/>
      <c r="I9" s="60"/>
      <c r="J9" s="60"/>
      <c r="K9" s="60">
        <v>0</v>
      </c>
      <c r="L9" s="62" t="s">
        <v>300</v>
      </c>
      <c r="M9" s="60">
        <v>1</v>
      </c>
      <c r="N9" s="60"/>
      <c r="O9" s="60"/>
    </row>
    <row r="10" spans="1:15" ht="13.5">
      <c r="A10" s="63" t="str">
        <f>'ブロック割り'!A6</f>
        <v>アルチ富山</v>
      </c>
      <c r="B10" s="64">
        <f>IF(C9="","",(C9+C11))</f>
        <v>5</v>
      </c>
      <c r="C10" s="60"/>
      <c r="D10" s="60"/>
      <c r="E10" s="60"/>
      <c r="F10" s="64">
        <f>IF(E9="","",(E9+E11))</f>
        <v>0</v>
      </c>
      <c r="G10" s="60" t="str">
        <f>'ブロック割り'!A8</f>
        <v>マンデ－国府</v>
      </c>
      <c r="I10" s="60" t="str">
        <f>'ブロック割り'!A30</f>
        <v>高岡北部</v>
      </c>
      <c r="J10" s="64">
        <f>IF(K9="","",(K9+K11))</f>
        <v>0</v>
      </c>
      <c r="K10" s="60"/>
      <c r="L10" s="60"/>
      <c r="M10" s="60"/>
      <c r="N10" s="64">
        <f>IF(M9="","",(M9+M11))</f>
        <v>1</v>
      </c>
      <c r="O10" s="60" t="str">
        <f>'ブロック割り'!A32</f>
        <v>平井ＪＦＣ</v>
      </c>
    </row>
    <row r="11" spans="1:15" ht="13.5">
      <c r="A11" s="63" t="str">
        <f>'ブロック割り'!A7</f>
        <v>富山</v>
      </c>
      <c r="B11" s="60"/>
      <c r="C11" s="60">
        <v>3</v>
      </c>
      <c r="D11" s="62" t="s">
        <v>300</v>
      </c>
      <c r="E11" s="60">
        <v>0</v>
      </c>
      <c r="F11" s="60"/>
      <c r="G11" s="60" t="str">
        <f>'ブロック割り'!A9</f>
        <v>新潟</v>
      </c>
      <c r="I11" s="60" t="str">
        <f>'ブロック割り'!A31</f>
        <v>富山</v>
      </c>
      <c r="J11" s="60"/>
      <c r="K11" s="60">
        <v>0</v>
      </c>
      <c r="L11" s="62" t="s">
        <v>300</v>
      </c>
      <c r="M11" s="60">
        <v>0</v>
      </c>
      <c r="N11" s="60"/>
      <c r="O11" s="60" t="str">
        <f>'ブロック割り'!A33</f>
        <v>群馬</v>
      </c>
    </row>
    <row r="12" spans="1:15" ht="13.5">
      <c r="A12" s="60"/>
      <c r="B12" s="60"/>
      <c r="C12" s="60"/>
      <c r="D12" s="60"/>
      <c r="E12" s="60"/>
      <c r="F12" s="60"/>
      <c r="G12" s="60"/>
      <c r="I12" s="60"/>
      <c r="J12" s="60"/>
      <c r="K12" s="60"/>
      <c r="L12" s="60"/>
      <c r="M12" s="60"/>
      <c r="N12" s="60"/>
      <c r="O12" s="60"/>
    </row>
    <row r="13" spans="1:15" ht="13.5">
      <c r="A13" s="60"/>
      <c r="B13" s="60"/>
      <c r="C13" s="60">
        <v>0</v>
      </c>
      <c r="D13" s="62" t="s">
        <v>300</v>
      </c>
      <c r="E13" s="60">
        <v>2</v>
      </c>
      <c r="F13" s="60"/>
      <c r="G13" s="60"/>
      <c r="I13" s="60"/>
      <c r="J13" s="60"/>
      <c r="K13" s="60">
        <v>2</v>
      </c>
      <c r="L13" s="62" t="s">
        <v>300</v>
      </c>
      <c r="M13" s="60">
        <v>0</v>
      </c>
      <c r="N13" s="60"/>
      <c r="O13" s="60"/>
    </row>
    <row r="14" spans="1:15" ht="13.5">
      <c r="A14" s="60" t="str">
        <f>'ブロック割り'!A10</f>
        <v>芳川北</v>
      </c>
      <c r="B14" s="64">
        <f>IF(C13="","",(C13+C15))</f>
        <v>0</v>
      </c>
      <c r="C14" s="60"/>
      <c r="D14" s="60"/>
      <c r="E14" s="60"/>
      <c r="F14" s="64">
        <f>IF(E13="","",(E13+E15))</f>
        <v>2</v>
      </c>
      <c r="G14" s="60" t="str">
        <f>'ブロック割り'!A12</f>
        <v>富山西部</v>
      </c>
      <c r="I14" s="60" t="str">
        <f>'ブロック割り'!A34</f>
        <v>奈良市</v>
      </c>
      <c r="J14" s="64">
        <f>IF(K13="","",(K13+K15))</f>
        <v>2</v>
      </c>
      <c r="K14" s="60"/>
      <c r="L14" s="60"/>
      <c r="M14" s="60"/>
      <c r="N14" s="64">
        <f>IF(M13="","",(M13+M15))</f>
        <v>0</v>
      </c>
      <c r="O14" s="60" t="str">
        <f>'ブロック割り'!A36</f>
        <v>富山南部</v>
      </c>
    </row>
    <row r="15" spans="1:15" ht="13.5">
      <c r="A15" s="60" t="str">
        <f>'ブロック割り'!A11</f>
        <v>静岡</v>
      </c>
      <c r="B15" s="60"/>
      <c r="C15" s="60">
        <v>0</v>
      </c>
      <c r="D15" s="62" t="s">
        <v>300</v>
      </c>
      <c r="E15" s="60">
        <v>0</v>
      </c>
      <c r="F15" s="60"/>
      <c r="G15" s="60" t="str">
        <f>'ブロック割り'!A13</f>
        <v>富山</v>
      </c>
      <c r="I15" s="60" t="str">
        <f>'ブロック割り'!A35</f>
        <v>奈良</v>
      </c>
      <c r="J15" s="60"/>
      <c r="K15" s="60">
        <v>0</v>
      </c>
      <c r="L15" s="62" t="s">
        <v>300</v>
      </c>
      <c r="M15" s="60">
        <v>0</v>
      </c>
      <c r="N15" s="60"/>
      <c r="O15" s="60" t="str">
        <f>'ブロック割り'!A37</f>
        <v>富山</v>
      </c>
    </row>
    <row r="16" spans="1:15" ht="13.5">
      <c r="A16" s="60"/>
      <c r="B16" s="60"/>
      <c r="C16" s="60"/>
      <c r="D16" s="60"/>
      <c r="E16" s="60"/>
      <c r="F16" s="60"/>
      <c r="G16" s="60"/>
      <c r="I16" s="60"/>
      <c r="J16" s="60"/>
      <c r="K16" s="60"/>
      <c r="L16" s="60"/>
      <c r="M16" s="60"/>
      <c r="N16" s="60"/>
      <c r="O16" s="60"/>
    </row>
    <row r="17" spans="1:15" ht="13.5">
      <c r="A17" s="60"/>
      <c r="B17" s="60"/>
      <c r="C17" s="60">
        <v>1</v>
      </c>
      <c r="D17" s="62" t="s">
        <v>300</v>
      </c>
      <c r="E17" s="60">
        <v>0</v>
      </c>
      <c r="F17" s="60"/>
      <c r="G17" s="60"/>
      <c r="I17" s="60"/>
      <c r="J17" s="60"/>
      <c r="K17" s="60">
        <v>0</v>
      </c>
      <c r="L17" s="62" t="s">
        <v>300</v>
      </c>
      <c r="M17" s="60">
        <v>0</v>
      </c>
      <c r="N17" s="60"/>
      <c r="O17" s="60"/>
    </row>
    <row r="18" spans="1:15" ht="13.5">
      <c r="A18" s="60" t="str">
        <f>'ブロック割り'!A6</f>
        <v>アルチ富山</v>
      </c>
      <c r="B18" s="64">
        <f>IF(C17="","",(C17+C19))</f>
        <v>1</v>
      </c>
      <c r="C18" s="60"/>
      <c r="D18" s="60"/>
      <c r="E18" s="60"/>
      <c r="F18" s="64">
        <f>IF(E17="","",(E17+E19))</f>
        <v>0</v>
      </c>
      <c r="G18" s="60" t="str">
        <f>'ブロック割り'!A10</f>
        <v>芳川北</v>
      </c>
      <c r="I18" s="60" t="str">
        <f>'ブロック割り'!A30</f>
        <v>高岡北部</v>
      </c>
      <c r="J18" s="64">
        <f>IF(K17="","",(K17+K19))</f>
        <v>0</v>
      </c>
      <c r="K18" s="60"/>
      <c r="L18" s="60"/>
      <c r="M18" s="60"/>
      <c r="N18" s="64">
        <f>IF(M17="","",(M17+M19))</f>
        <v>1</v>
      </c>
      <c r="O18" s="60" t="str">
        <f>'ブロック割り'!A34</f>
        <v>奈良市</v>
      </c>
    </row>
    <row r="19" spans="1:15" ht="13.5">
      <c r="A19" s="60" t="str">
        <f>'ブロック割り'!A7</f>
        <v>富山</v>
      </c>
      <c r="B19" s="60"/>
      <c r="C19" s="60">
        <v>0</v>
      </c>
      <c r="D19" s="62" t="s">
        <v>300</v>
      </c>
      <c r="E19" s="60">
        <v>0</v>
      </c>
      <c r="F19" s="60"/>
      <c r="G19" s="60" t="str">
        <f>'ブロック割り'!A11</f>
        <v>静岡</v>
      </c>
      <c r="I19" s="60" t="str">
        <f>'ブロック割り'!A31</f>
        <v>富山</v>
      </c>
      <c r="J19" s="60"/>
      <c r="K19" s="60">
        <v>0</v>
      </c>
      <c r="L19" s="62" t="s">
        <v>300</v>
      </c>
      <c r="M19" s="60">
        <v>1</v>
      </c>
      <c r="N19" s="60"/>
      <c r="O19" s="60" t="str">
        <f>'ブロック割り'!A35</f>
        <v>奈良</v>
      </c>
    </row>
    <row r="20" spans="1:15" ht="13.5">
      <c r="A20" s="60"/>
      <c r="B20" s="60"/>
      <c r="C20" s="60"/>
      <c r="D20" s="60"/>
      <c r="E20" s="60"/>
      <c r="F20" s="60"/>
      <c r="G20" s="60"/>
      <c r="I20" s="60"/>
      <c r="J20" s="60"/>
      <c r="K20" s="60"/>
      <c r="L20" s="60"/>
      <c r="M20" s="60"/>
      <c r="N20" s="60"/>
      <c r="O20" s="60"/>
    </row>
    <row r="21" spans="1:15" ht="13.5">
      <c r="A21" s="60"/>
      <c r="B21" s="60"/>
      <c r="C21" s="60">
        <v>0</v>
      </c>
      <c r="D21" s="62" t="s">
        <v>300</v>
      </c>
      <c r="E21" s="60">
        <v>3</v>
      </c>
      <c r="F21" s="60"/>
      <c r="G21" s="60"/>
      <c r="I21" s="60"/>
      <c r="J21" s="60"/>
      <c r="K21" s="60">
        <v>0</v>
      </c>
      <c r="L21" s="62" t="s">
        <v>300</v>
      </c>
      <c r="M21" s="60">
        <v>0</v>
      </c>
      <c r="N21" s="60"/>
      <c r="O21" s="60"/>
    </row>
    <row r="22" spans="1:15" ht="13.5">
      <c r="A22" s="60" t="str">
        <f>'ブロック割り'!A8</f>
        <v>マンデ－国府</v>
      </c>
      <c r="B22" s="64">
        <f>IF(C21="","",(C21+C23))</f>
        <v>0</v>
      </c>
      <c r="C22" s="60"/>
      <c r="D22" s="60"/>
      <c r="E22" s="60"/>
      <c r="F22" s="64">
        <f>IF(E21="","",(E21+E23))</f>
        <v>7</v>
      </c>
      <c r="G22" s="60" t="str">
        <f>'ブロック割り'!A12</f>
        <v>富山西部</v>
      </c>
      <c r="I22" s="60" t="str">
        <f>'ブロック割り'!A32</f>
        <v>平井ＪＦＣ</v>
      </c>
      <c r="J22" s="64">
        <f>IF(K21="","",(K21+K23))</f>
        <v>1</v>
      </c>
      <c r="K22" s="60"/>
      <c r="L22" s="60"/>
      <c r="M22" s="60"/>
      <c r="N22" s="64">
        <f>IF(M21="","",(M21+M23))</f>
        <v>0</v>
      </c>
      <c r="O22" s="60" t="str">
        <f>'ブロック割り'!A36</f>
        <v>富山南部</v>
      </c>
    </row>
    <row r="23" spans="1:15" ht="13.5">
      <c r="A23" s="60" t="str">
        <f>'ブロック割り'!A9</f>
        <v>新潟</v>
      </c>
      <c r="B23" s="60"/>
      <c r="C23" s="60">
        <v>0</v>
      </c>
      <c r="D23" s="62" t="s">
        <v>300</v>
      </c>
      <c r="E23" s="60">
        <v>4</v>
      </c>
      <c r="F23" s="60"/>
      <c r="G23" s="60" t="str">
        <f>'ブロック割り'!A13</f>
        <v>富山</v>
      </c>
      <c r="I23" s="60" t="str">
        <f>'ブロック割り'!A33</f>
        <v>群馬</v>
      </c>
      <c r="J23" s="60"/>
      <c r="K23" s="60">
        <v>1</v>
      </c>
      <c r="L23" s="62" t="s">
        <v>300</v>
      </c>
      <c r="M23" s="60">
        <v>0</v>
      </c>
      <c r="N23" s="60"/>
      <c r="O23" s="60" t="str">
        <f>'ブロック割り'!A37</f>
        <v>富山</v>
      </c>
    </row>
    <row r="24" spans="1:15" ht="13.5">
      <c r="A24" s="60"/>
      <c r="B24" s="60"/>
      <c r="C24" s="60"/>
      <c r="D24" s="62"/>
      <c r="E24" s="60"/>
      <c r="F24" s="60"/>
      <c r="G24" s="60"/>
      <c r="I24" s="60"/>
      <c r="J24" s="60"/>
      <c r="K24" s="60"/>
      <c r="L24" s="62"/>
      <c r="M24" s="60"/>
      <c r="N24" s="60"/>
      <c r="O24" s="60"/>
    </row>
    <row r="25" spans="1:15" ht="13.5">
      <c r="A25" s="60"/>
      <c r="B25" s="60"/>
      <c r="C25" s="60"/>
      <c r="D25" s="62"/>
      <c r="E25" s="60"/>
      <c r="F25" s="60"/>
      <c r="G25" s="60"/>
      <c r="I25" s="60"/>
      <c r="J25" s="60"/>
      <c r="K25" s="60"/>
      <c r="L25" s="62"/>
      <c r="M25" s="60"/>
      <c r="N25" s="60"/>
      <c r="O25" s="60"/>
    </row>
    <row r="26" spans="1:15" ht="13.5">
      <c r="A26" s="60" t="s">
        <v>301</v>
      </c>
      <c r="B26" s="60"/>
      <c r="C26" s="60"/>
      <c r="D26" s="60"/>
      <c r="E26" s="60"/>
      <c r="F26" s="60"/>
      <c r="G26" s="60"/>
      <c r="I26" s="60" t="s">
        <v>302</v>
      </c>
      <c r="J26" s="60"/>
      <c r="K26" s="60"/>
      <c r="L26" s="60"/>
      <c r="M26" s="60"/>
      <c r="N26" s="60"/>
      <c r="O26" s="60"/>
    </row>
    <row r="27" spans="1:15" ht="13.5">
      <c r="A27" s="60"/>
      <c r="B27" s="60"/>
      <c r="C27" s="60">
        <v>0</v>
      </c>
      <c r="D27" s="62" t="s">
        <v>300</v>
      </c>
      <c r="E27" s="60">
        <v>0</v>
      </c>
      <c r="F27" s="60"/>
      <c r="G27" s="60"/>
      <c r="I27" s="60"/>
      <c r="J27" s="60"/>
      <c r="K27" s="60">
        <v>0</v>
      </c>
      <c r="L27" s="62" t="s">
        <v>300</v>
      </c>
      <c r="M27" s="60">
        <v>1</v>
      </c>
      <c r="N27" s="60"/>
      <c r="O27" s="60"/>
    </row>
    <row r="28" spans="1:15" ht="13.5">
      <c r="A28" s="60" t="str">
        <f>'ブロック割り'!A18</f>
        <v>射水</v>
      </c>
      <c r="B28" s="64">
        <f>IF(C27="","",(C27+C29))</f>
        <v>0</v>
      </c>
      <c r="C28" s="60"/>
      <c r="D28" s="60"/>
      <c r="E28" s="60"/>
      <c r="F28" s="64">
        <f>IF(E27="","",(E27+E29))</f>
        <v>0</v>
      </c>
      <c r="G28" s="60" t="str">
        <f>'ブロック割り'!A20</f>
        <v>川越ひまわり</v>
      </c>
      <c r="I28" s="60" t="str">
        <f>'ブロック割り'!A42</f>
        <v>松本トレセン</v>
      </c>
      <c r="J28" s="64">
        <f>IF(K27="","",(K27+K29))</f>
        <v>1</v>
      </c>
      <c r="K28" s="60"/>
      <c r="L28" s="60"/>
      <c r="M28" s="60"/>
      <c r="N28" s="64">
        <f>IF(M27="","",(M27+M29))</f>
        <v>3</v>
      </c>
      <c r="O28" s="60" t="str">
        <f>'ブロック割り'!A44</f>
        <v>坂井トレセン</v>
      </c>
    </row>
    <row r="29" spans="1:15" ht="13.5">
      <c r="A29" s="60" t="str">
        <f>'ブロック割り'!A19</f>
        <v>富山</v>
      </c>
      <c r="B29" s="60"/>
      <c r="C29" s="60">
        <v>0</v>
      </c>
      <c r="D29" s="62" t="s">
        <v>300</v>
      </c>
      <c r="E29" s="60">
        <v>0</v>
      </c>
      <c r="F29" s="60"/>
      <c r="G29" s="60" t="str">
        <f>'ブロック割り'!A21</f>
        <v>埼玉</v>
      </c>
      <c r="I29" s="60" t="str">
        <f>'ブロック割り'!A43</f>
        <v>長野</v>
      </c>
      <c r="J29" s="60"/>
      <c r="K29" s="60">
        <v>1</v>
      </c>
      <c r="L29" s="62" t="s">
        <v>300</v>
      </c>
      <c r="M29" s="60">
        <v>2</v>
      </c>
      <c r="N29" s="60"/>
      <c r="O29" s="60" t="str">
        <f>'ブロック割り'!A45</f>
        <v>福井</v>
      </c>
    </row>
    <row r="30" spans="1:15" ht="13.5">
      <c r="A30" s="60"/>
      <c r="B30" s="60"/>
      <c r="C30" s="60"/>
      <c r="D30" s="60"/>
      <c r="E30" s="60"/>
      <c r="F30" s="60"/>
      <c r="G30" s="60"/>
      <c r="I30" s="60"/>
      <c r="J30" s="60"/>
      <c r="K30" s="60"/>
      <c r="L30" s="60"/>
      <c r="M30" s="60"/>
      <c r="N30" s="60"/>
      <c r="O30" s="60"/>
    </row>
    <row r="31" spans="1:15" ht="13.5">
      <c r="A31" s="60"/>
      <c r="B31" s="60"/>
      <c r="C31" s="60">
        <v>0</v>
      </c>
      <c r="D31" s="62" t="s">
        <v>300</v>
      </c>
      <c r="E31" s="60">
        <v>0</v>
      </c>
      <c r="F31" s="60"/>
      <c r="G31" s="60"/>
      <c r="I31" s="60"/>
      <c r="J31" s="60"/>
      <c r="K31" s="60">
        <v>0</v>
      </c>
      <c r="L31" s="62" t="s">
        <v>300</v>
      </c>
      <c r="M31" s="60">
        <v>1</v>
      </c>
      <c r="N31" s="60"/>
      <c r="O31" s="60"/>
    </row>
    <row r="32" spans="1:15" ht="13.5">
      <c r="A32" s="60" t="str">
        <f>'ブロック割り'!A22</f>
        <v>北信北</v>
      </c>
      <c r="B32" s="64">
        <f>IF(C31="","",(C31+C33))</f>
        <v>0</v>
      </c>
      <c r="C32" s="60"/>
      <c r="D32" s="60"/>
      <c r="E32" s="60"/>
      <c r="F32" s="64">
        <f>IF(E31="","",(E31+E33))</f>
        <v>0</v>
      </c>
      <c r="G32" s="60" t="str">
        <f>'ブロック割り'!A24</f>
        <v>砺波</v>
      </c>
      <c r="I32" s="60" t="str">
        <f>'ブロック割り'!A46</f>
        <v>名古屋ＦＣ</v>
      </c>
      <c r="J32" s="64">
        <f>IF(K31="","",(K31+K33))</f>
        <v>0</v>
      </c>
      <c r="K32" s="60"/>
      <c r="L32" s="60"/>
      <c r="M32" s="60"/>
      <c r="N32" s="64">
        <f>IF(M31="","",(M31+M33))</f>
        <v>1</v>
      </c>
      <c r="O32" s="60" t="str">
        <f>'ブロック割り'!A48</f>
        <v>上婦負</v>
      </c>
    </row>
    <row r="33" spans="1:15" ht="13.5">
      <c r="A33" s="60" t="str">
        <f>'ブロック割り'!A23</f>
        <v>長野</v>
      </c>
      <c r="B33" s="60"/>
      <c r="C33" s="60">
        <v>0</v>
      </c>
      <c r="D33" s="62" t="s">
        <v>300</v>
      </c>
      <c r="E33" s="60">
        <v>0</v>
      </c>
      <c r="F33" s="60"/>
      <c r="G33" s="60" t="str">
        <f>'ブロック割り'!A25</f>
        <v>富山</v>
      </c>
      <c r="I33" s="60" t="str">
        <f>'ブロック割り'!A47</f>
        <v>愛知</v>
      </c>
      <c r="J33" s="60"/>
      <c r="K33" s="60">
        <v>0</v>
      </c>
      <c r="L33" s="62" t="s">
        <v>300</v>
      </c>
      <c r="M33" s="60">
        <v>0</v>
      </c>
      <c r="N33" s="60"/>
      <c r="O33" s="60" t="str">
        <f>'ブロック割り'!A49</f>
        <v>富山</v>
      </c>
    </row>
    <row r="34" spans="1:15" ht="13.5">
      <c r="A34" s="60"/>
      <c r="B34" s="60"/>
      <c r="C34" s="60"/>
      <c r="D34" s="60"/>
      <c r="E34" s="60"/>
      <c r="F34" s="60"/>
      <c r="G34" s="60"/>
      <c r="I34" s="60"/>
      <c r="J34" s="60"/>
      <c r="K34" s="60"/>
      <c r="L34" s="60"/>
      <c r="M34" s="60"/>
      <c r="N34" s="60"/>
      <c r="O34" s="60"/>
    </row>
    <row r="35" spans="1:15" ht="13.5">
      <c r="A35" s="60"/>
      <c r="B35" s="60"/>
      <c r="C35" s="60">
        <v>1</v>
      </c>
      <c r="D35" s="62" t="s">
        <v>300</v>
      </c>
      <c r="E35" s="60">
        <v>1</v>
      </c>
      <c r="F35" s="60"/>
      <c r="G35" s="60"/>
      <c r="I35" s="60"/>
      <c r="J35" s="60"/>
      <c r="K35" s="60">
        <v>0</v>
      </c>
      <c r="L35" s="62" t="s">
        <v>300</v>
      </c>
      <c r="M35" s="60">
        <v>1</v>
      </c>
      <c r="N35" s="60"/>
      <c r="O35" s="60"/>
    </row>
    <row r="36" spans="1:15" ht="13.5">
      <c r="A36" s="60" t="str">
        <f>'ブロック割り'!A18</f>
        <v>射水</v>
      </c>
      <c r="B36" s="64">
        <f>IF(C35="","",(C35+C37))</f>
        <v>1</v>
      </c>
      <c r="C36" s="60"/>
      <c r="D36" s="60"/>
      <c r="E36" s="60"/>
      <c r="F36" s="64">
        <f>IF(E35="","",(E35+E37))</f>
        <v>1</v>
      </c>
      <c r="G36" s="60" t="str">
        <f>'ブロック割り'!A22</f>
        <v>北信北</v>
      </c>
      <c r="I36" s="60" t="str">
        <f>'ブロック割り'!A42</f>
        <v>松本トレセン</v>
      </c>
      <c r="J36" s="64">
        <f>IF(K35="","",(K35+K37))</f>
        <v>0</v>
      </c>
      <c r="K36" s="60"/>
      <c r="L36" s="60"/>
      <c r="M36" s="60"/>
      <c r="N36" s="64">
        <f>IF(M35="","",(M35+M37))</f>
        <v>1</v>
      </c>
      <c r="O36" s="60" t="str">
        <f>'ブロック割り'!A46</f>
        <v>名古屋ＦＣ</v>
      </c>
    </row>
    <row r="37" spans="1:15" ht="13.5">
      <c r="A37" s="60" t="str">
        <f>'ブロック割り'!A19</f>
        <v>富山</v>
      </c>
      <c r="B37" s="60"/>
      <c r="C37" s="60">
        <v>0</v>
      </c>
      <c r="D37" s="62" t="s">
        <v>300</v>
      </c>
      <c r="E37" s="60">
        <v>0</v>
      </c>
      <c r="F37" s="60"/>
      <c r="G37" s="60" t="str">
        <f>'ブロック割り'!A23</f>
        <v>長野</v>
      </c>
      <c r="I37" s="60" t="str">
        <f>'ブロック割り'!A43</f>
        <v>長野</v>
      </c>
      <c r="J37" s="60"/>
      <c r="K37" s="60">
        <v>0</v>
      </c>
      <c r="L37" s="62" t="s">
        <v>300</v>
      </c>
      <c r="M37" s="60">
        <v>0</v>
      </c>
      <c r="N37" s="60"/>
      <c r="O37" s="60" t="str">
        <f>'ブロック割り'!A47</f>
        <v>愛知</v>
      </c>
    </row>
    <row r="38" spans="1:15" ht="13.5">
      <c r="A38" s="60"/>
      <c r="B38" s="60"/>
      <c r="C38" s="60"/>
      <c r="D38" s="60"/>
      <c r="E38" s="60"/>
      <c r="F38" s="60"/>
      <c r="G38" s="60"/>
      <c r="I38" s="60"/>
      <c r="J38" s="60"/>
      <c r="K38" s="60"/>
      <c r="L38" s="60"/>
      <c r="M38" s="60"/>
      <c r="N38" s="60"/>
      <c r="O38" s="60"/>
    </row>
    <row r="39" spans="1:15" ht="13.5">
      <c r="A39" s="60"/>
      <c r="B39" s="60"/>
      <c r="C39" s="60">
        <v>1</v>
      </c>
      <c r="D39" s="62" t="s">
        <v>300</v>
      </c>
      <c r="E39" s="60">
        <v>0</v>
      </c>
      <c r="F39" s="60"/>
      <c r="G39" s="60"/>
      <c r="I39" s="60"/>
      <c r="J39" s="60"/>
      <c r="K39" s="60">
        <v>0</v>
      </c>
      <c r="L39" s="62" t="s">
        <v>300</v>
      </c>
      <c r="M39" s="60">
        <v>3</v>
      </c>
      <c r="N39" s="60"/>
      <c r="O39" s="60"/>
    </row>
    <row r="40" spans="1:15" ht="13.5">
      <c r="A40" s="60" t="str">
        <f>'ブロック割り'!A20</f>
        <v>川越ひまわり</v>
      </c>
      <c r="B40" s="64">
        <f>IF(C39="","",(C39+C41))</f>
        <v>2</v>
      </c>
      <c r="C40" s="60"/>
      <c r="D40" s="60"/>
      <c r="E40" s="60"/>
      <c r="F40" s="64">
        <f>IF(E39="","",(E39+E41))</f>
        <v>0</v>
      </c>
      <c r="G40" s="60" t="str">
        <f>'ブロック割り'!A24</f>
        <v>砺波</v>
      </c>
      <c r="I40" s="60" t="str">
        <f>'ブロック割り'!A44</f>
        <v>坂井トレセン</v>
      </c>
      <c r="J40" s="64">
        <f>IF(K39="","",(K39+K41))</f>
        <v>0</v>
      </c>
      <c r="K40" s="60"/>
      <c r="L40" s="60"/>
      <c r="M40" s="60"/>
      <c r="N40" s="64">
        <f>IF(M39="","",(M39+M41))</f>
        <v>4</v>
      </c>
      <c r="O40" s="60" t="str">
        <f>'ブロック割り'!A48</f>
        <v>上婦負</v>
      </c>
    </row>
    <row r="41" spans="1:15" ht="13.5">
      <c r="A41" s="60" t="str">
        <f>'ブロック割り'!A21</f>
        <v>埼玉</v>
      </c>
      <c r="B41" s="60"/>
      <c r="C41" s="60">
        <v>1</v>
      </c>
      <c r="D41" s="62" t="s">
        <v>300</v>
      </c>
      <c r="E41" s="60">
        <v>0</v>
      </c>
      <c r="F41" s="60"/>
      <c r="G41" s="60" t="str">
        <f>'ブロック割り'!A25</f>
        <v>富山</v>
      </c>
      <c r="I41" s="60" t="str">
        <f>'ブロック割り'!A45</f>
        <v>福井</v>
      </c>
      <c r="J41" s="60"/>
      <c r="K41" s="60">
        <v>0</v>
      </c>
      <c r="L41" s="62" t="s">
        <v>300</v>
      </c>
      <c r="M41" s="60">
        <v>1</v>
      </c>
      <c r="N41" s="60"/>
      <c r="O41" s="60" t="str">
        <f>'ブロック割り'!A49</f>
        <v>富山</v>
      </c>
    </row>
    <row r="42" spans="1:15" ht="15" customHeight="1">
      <c r="A42" s="60"/>
      <c r="B42" s="60"/>
      <c r="C42" s="60"/>
      <c r="D42" s="60"/>
      <c r="E42" s="60"/>
      <c r="F42" s="60"/>
      <c r="G42" s="60"/>
      <c r="I42" s="60"/>
      <c r="J42" s="60"/>
      <c r="K42" s="60"/>
      <c r="L42" s="60"/>
      <c r="M42" s="60"/>
      <c r="N42" s="60"/>
      <c r="O42" s="60"/>
    </row>
    <row r="43" spans="1:15" ht="15" customHeight="1">
      <c r="A43" s="60"/>
      <c r="B43" s="60"/>
      <c r="C43" s="60"/>
      <c r="D43" s="60"/>
      <c r="E43" s="60"/>
      <c r="F43" s="60"/>
      <c r="G43" s="60"/>
      <c r="I43" s="60"/>
      <c r="J43" s="60"/>
      <c r="K43" s="60"/>
      <c r="L43" s="60"/>
      <c r="M43" s="60"/>
      <c r="N43" s="60"/>
      <c r="O43" s="60"/>
    </row>
    <row r="44" spans="1:15" ht="15" customHeight="1">
      <c r="A44" s="60"/>
      <c r="B44" s="60"/>
      <c r="C44" s="60"/>
      <c r="D44" s="60"/>
      <c r="E44" s="60"/>
      <c r="F44" s="60"/>
      <c r="G44" s="60"/>
      <c r="I44" s="60"/>
      <c r="J44" s="60"/>
      <c r="K44" s="60"/>
      <c r="L44" s="60"/>
      <c r="M44" s="60"/>
      <c r="N44" s="60"/>
      <c r="O44" s="60"/>
    </row>
    <row r="45" spans="1:15" ht="15" customHeight="1">
      <c r="A45" s="60"/>
      <c r="B45" s="60"/>
      <c r="C45" s="60"/>
      <c r="D45" s="60"/>
      <c r="E45" s="60"/>
      <c r="F45" s="60"/>
      <c r="G45" s="60"/>
      <c r="I45" s="60"/>
      <c r="J45" s="60"/>
      <c r="K45" s="60"/>
      <c r="L45" s="60"/>
      <c r="M45" s="60"/>
      <c r="N45" s="60"/>
      <c r="O45" s="60"/>
    </row>
    <row r="46" spans="1:15" ht="15" customHeight="1">
      <c r="A46" s="60"/>
      <c r="B46" s="60"/>
      <c r="C46" s="60"/>
      <c r="D46" s="60"/>
      <c r="E46" s="60"/>
      <c r="F46" s="60"/>
      <c r="G46" s="60"/>
      <c r="I46" s="60"/>
      <c r="J46" s="60"/>
      <c r="K46" s="60"/>
      <c r="L46" s="60"/>
      <c r="M46" s="60"/>
      <c r="N46" s="60"/>
      <c r="O46" s="60"/>
    </row>
    <row r="47" spans="1:15" ht="15" customHeight="1">
      <c r="A47" s="60"/>
      <c r="B47" s="60"/>
      <c r="C47" s="60"/>
      <c r="D47" s="60"/>
      <c r="E47" s="60"/>
      <c r="F47" s="60"/>
      <c r="G47" s="60"/>
      <c r="I47" s="60"/>
      <c r="J47" s="60"/>
      <c r="K47" s="60"/>
      <c r="L47" s="60"/>
      <c r="M47" s="60"/>
      <c r="N47" s="60"/>
      <c r="O47" s="60"/>
    </row>
    <row r="48" spans="1:15" ht="15" customHeight="1">
      <c r="A48" s="60"/>
      <c r="B48" s="60"/>
      <c r="C48" s="60"/>
      <c r="D48" s="60"/>
      <c r="E48" s="60"/>
      <c r="F48" s="60"/>
      <c r="G48" s="60"/>
      <c r="I48" s="60"/>
      <c r="J48" s="60"/>
      <c r="K48" s="60"/>
      <c r="L48" s="60"/>
      <c r="M48" s="60"/>
      <c r="N48" s="60"/>
      <c r="O48" s="60"/>
    </row>
    <row r="49" spans="1:15" ht="15" customHeight="1">
      <c r="A49" s="60"/>
      <c r="B49" s="60"/>
      <c r="C49" s="60"/>
      <c r="D49" s="60"/>
      <c r="E49" s="60"/>
      <c r="F49" s="60"/>
      <c r="G49" s="60"/>
      <c r="I49" s="60"/>
      <c r="J49" s="60"/>
      <c r="K49" s="60"/>
      <c r="L49" s="60"/>
      <c r="M49" s="60"/>
      <c r="N49" s="60"/>
      <c r="O49" s="60"/>
    </row>
    <row r="50" spans="1:15" ht="15" customHeight="1">
      <c r="A50" s="60"/>
      <c r="B50" s="60"/>
      <c r="C50" s="60"/>
      <c r="D50" s="60"/>
      <c r="E50" s="60"/>
      <c r="F50" s="60"/>
      <c r="G50" s="60"/>
      <c r="I50" s="60"/>
      <c r="J50" s="60"/>
      <c r="K50" s="60"/>
      <c r="L50" s="60"/>
      <c r="M50" s="60"/>
      <c r="N50" s="60"/>
      <c r="O50" s="60"/>
    </row>
    <row r="51" spans="1:15" ht="15" customHeight="1">
      <c r="A51" s="60"/>
      <c r="B51" s="60"/>
      <c r="C51" s="60"/>
      <c r="D51" s="60"/>
      <c r="E51" s="60"/>
      <c r="F51" s="60"/>
      <c r="G51" s="60"/>
      <c r="I51" s="60"/>
      <c r="J51" s="60"/>
      <c r="K51" s="60"/>
      <c r="L51" s="60"/>
      <c r="M51" s="60"/>
      <c r="N51" s="60"/>
      <c r="O51" s="60"/>
    </row>
    <row r="52" spans="1:15" ht="15" customHeight="1">
      <c r="A52" s="60"/>
      <c r="B52" s="60"/>
      <c r="C52" s="60"/>
      <c r="D52" s="60"/>
      <c r="E52" s="60"/>
      <c r="F52" s="60"/>
      <c r="G52" s="60"/>
      <c r="I52" s="60"/>
      <c r="J52" s="60"/>
      <c r="K52" s="60"/>
      <c r="L52" s="60"/>
      <c r="M52" s="60"/>
      <c r="N52" s="60"/>
      <c r="O52" s="60"/>
    </row>
    <row r="53" spans="1:15" ht="15" customHeight="1">
      <c r="A53" s="60"/>
      <c r="B53" s="60"/>
      <c r="C53" s="60"/>
      <c r="D53" s="60"/>
      <c r="E53" s="60"/>
      <c r="F53" s="60"/>
      <c r="G53" s="60"/>
      <c r="I53" s="60"/>
      <c r="J53" s="60"/>
      <c r="K53" s="60"/>
      <c r="L53" s="60"/>
      <c r="M53" s="60"/>
      <c r="N53" s="60"/>
      <c r="O53" s="60"/>
    </row>
    <row r="54" spans="1:15" ht="15" customHeight="1">
      <c r="A54" s="60"/>
      <c r="B54" s="60"/>
      <c r="C54" s="60"/>
      <c r="D54" s="60"/>
      <c r="E54" s="60"/>
      <c r="F54" s="60"/>
      <c r="G54" s="60"/>
      <c r="I54" s="60"/>
      <c r="J54" s="60"/>
      <c r="K54" s="60"/>
      <c r="L54" s="60"/>
      <c r="M54" s="60"/>
      <c r="N54" s="60"/>
      <c r="O54" s="60"/>
    </row>
    <row r="55" spans="1:15" ht="13.5">
      <c r="A55" s="60" t="s">
        <v>303</v>
      </c>
      <c r="B55" s="60"/>
      <c r="C55" s="60"/>
      <c r="D55" s="60"/>
      <c r="E55" s="60"/>
      <c r="F55" s="60"/>
      <c r="G55" s="60"/>
      <c r="I55" s="60" t="s">
        <v>304</v>
      </c>
      <c r="J55" s="60"/>
      <c r="K55" s="60"/>
      <c r="L55" s="60"/>
      <c r="M55" s="60"/>
      <c r="N55" s="60"/>
      <c r="O55" s="60"/>
    </row>
    <row r="56" spans="1:15" ht="13.5">
      <c r="A56" s="60"/>
      <c r="B56" s="60"/>
      <c r="C56" s="60"/>
      <c r="D56" s="60"/>
      <c r="E56" s="60"/>
      <c r="F56" s="60"/>
      <c r="G56" s="60"/>
      <c r="I56" s="60"/>
      <c r="J56" s="60"/>
      <c r="K56" s="60"/>
      <c r="L56" s="60"/>
      <c r="M56" s="60"/>
      <c r="N56" s="60"/>
      <c r="O56" s="60"/>
    </row>
    <row r="57" spans="1:15" ht="13.5">
      <c r="A57" s="60"/>
      <c r="B57" s="60"/>
      <c r="C57" s="60">
        <v>0</v>
      </c>
      <c r="D57" s="62" t="s">
        <v>300</v>
      </c>
      <c r="E57" s="60">
        <v>0</v>
      </c>
      <c r="F57" s="60"/>
      <c r="G57" s="60"/>
      <c r="I57" s="60"/>
      <c r="J57" s="60"/>
      <c r="K57" s="60">
        <v>4</v>
      </c>
      <c r="L57" s="62" t="s">
        <v>300</v>
      </c>
      <c r="M57" s="60">
        <v>0</v>
      </c>
      <c r="N57" s="60"/>
      <c r="O57" s="60"/>
    </row>
    <row r="58" spans="1:15" ht="13.5">
      <c r="A58" s="60" t="str">
        <f>'ブロック割り'!A54</f>
        <v>高岡南部</v>
      </c>
      <c r="B58" s="64">
        <f>IF(C57="","",(C57+C59))</f>
        <v>1</v>
      </c>
      <c r="C58" s="60"/>
      <c r="D58" s="60"/>
      <c r="E58" s="60"/>
      <c r="F58" s="64">
        <f>IF(E57="","",(E57+E59))</f>
        <v>1</v>
      </c>
      <c r="G58" s="60" t="str">
        <f>'ブロック割り'!A56</f>
        <v>岐阜トレセン</v>
      </c>
      <c r="I58" s="60" t="str">
        <f>'ブロック割り'!A78</f>
        <v>ヴィヴァイオ船橋</v>
      </c>
      <c r="J58" s="64">
        <f>IF(K57="","",(K57+K59))</f>
        <v>4</v>
      </c>
      <c r="K58" s="60"/>
      <c r="L58" s="60"/>
      <c r="M58" s="60"/>
      <c r="N58" s="64">
        <f>IF(M57="","",(M57+M59))</f>
        <v>0</v>
      </c>
      <c r="O58" s="60" t="str">
        <f>'ブロック割り'!A80</f>
        <v>ＥＸＥ９０</v>
      </c>
    </row>
    <row r="59" spans="1:15" ht="13.5">
      <c r="A59" s="60" t="str">
        <f>'ブロック割り'!A55</f>
        <v>富山</v>
      </c>
      <c r="B59" s="60"/>
      <c r="C59" s="60">
        <v>1</v>
      </c>
      <c r="D59" s="62" t="s">
        <v>300</v>
      </c>
      <c r="E59" s="60">
        <v>1</v>
      </c>
      <c r="F59" s="60"/>
      <c r="G59" s="60" t="str">
        <f>'ブロック割り'!A57</f>
        <v>岐阜</v>
      </c>
      <c r="I59" s="60" t="str">
        <f>'ブロック割り'!A79</f>
        <v>千葉</v>
      </c>
      <c r="J59" s="60"/>
      <c r="K59" s="60">
        <v>0</v>
      </c>
      <c r="L59" s="62" t="s">
        <v>300</v>
      </c>
      <c r="M59" s="60">
        <v>0</v>
      </c>
      <c r="N59" s="60"/>
      <c r="O59" s="60" t="str">
        <f>'ブロック割り'!A81</f>
        <v>大阪</v>
      </c>
    </row>
    <row r="60" spans="1:15" ht="13.5">
      <c r="A60" s="60"/>
      <c r="B60" s="60"/>
      <c r="C60" s="60"/>
      <c r="D60" s="60"/>
      <c r="E60" s="60"/>
      <c r="F60" s="60"/>
      <c r="G60" s="60"/>
      <c r="I60" s="60"/>
      <c r="J60" s="60"/>
      <c r="K60" s="60"/>
      <c r="L60" s="60"/>
      <c r="M60" s="60"/>
      <c r="N60" s="60"/>
      <c r="O60" s="60"/>
    </row>
    <row r="61" spans="1:15" ht="13.5">
      <c r="A61" s="60"/>
      <c r="B61" s="60"/>
      <c r="C61" s="60">
        <v>0</v>
      </c>
      <c r="D61" s="62" t="s">
        <v>300</v>
      </c>
      <c r="E61" s="60">
        <v>1</v>
      </c>
      <c r="F61" s="60"/>
      <c r="G61" s="60"/>
      <c r="I61" s="60"/>
      <c r="J61" s="60"/>
      <c r="K61" s="60">
        <v>0</v>
      </c>
      <c r="L61" s="62" t="s">
        <v>300</v>
      </c>
      <c r="M61" s="60">
        <v>1</v>
      </c>
      <c r="N61" s="60"/>
      <c r="O61" s="60"/>
    </row>
    <row r="62" spans="1:15" ht="13.5">
      <c r="A62" s="60" t="str">
        <f>'ブロック割り'!A58</f>
        <v>金沢南</v>
      </c>
      <c r="B62" s="64">
        <f>IF(C61="","",(C61+C63))</f>
        <v>0</v>
      </c>
      <c r="C62" s="60"/>
      <c r="D62" s="60"/>
      <c r="E62" s="60"/>
      <c r="F62" s="64">
        <f>IF(E61="","",(E61+E63))</f>
        <v>1</v>
      </c>
      <c r="G62" s="60" t="str">
        <f>'ブロック割り'!A60</f>
        <v>魚津</v>
      </c>
      <c r="I62" s="60" t="str">
        <f>'ブロック割り'!A82</f>
        <v>新潟イレブン</v>
      </c>
      <c r="J62" s="64">
        <f>IF(K61="","",(K61+K63))</f>
        <v>0</v>
      </c>
      <c r="K62" s="60"/>
      <c r="L62" s="60"/>
      <c r="M62" s="60"/>
      <c r="N62" s="64">
        <f>IF(M61="","",(M61+M63))</f>
        <v>3</v>
      </c>
      <c r="O62" s="60" t="str">
        <f>'ブロック割り'!A84</f>
        <v>富山北部</v>
      </c>
    </row>
    <row r="63" spans="1:15" ht="13.5">
      <c r="A63" s="60" t="str">
        <f>'ブロック割り'!A59</f>
        <v>石川</v>
      </c>
      <c r="B63" s="60"/>
      <c r="C63" s="60">
        <v>0</v>
      </c>
      <c r="D63" s="62" t="s">
        <v>300</v>
      </c>
      <c r="E63" s="60">
        <v>0</v>
      </c>
      <c r="F63" s="60"/>
      <c r="G63" s="60" t="str">
        <f>'ブロック割り'!A61</f>
        <v>富山</v>
      </c>
      <c r="I63" s="60" t="str">
        <f>'ブロック割り'!A83</f>
        <v>新潟</v>
      </c>
      <c r="J63" s="60"/>
      <c r="K63" s="60">
        <v>0</v>
      </c>
      <c r="L63" s="62" t="s">
        <v>300</v>
      </c>
      <c r="M63" s="60">
        <v>2</v>
      </c>
      <c r="N63" s="60"/>
      <c r="O63" s="60" t="str">
        <f>'ブロック割り'!A85</f>
        <v>富山</v>
      </c>
    </row>
    <row r="64" spans="1:15" ht="13.5">
      <c r="A64" s="60"/>
      <c r="B64" s="60"/>
      <c r="C64" s="60"/>
      <c r="D64" s="60"/>
      <c r="E64" s="60"/>
      <c r="F64" s="60"/>
      <c r="G64" s="60"/>
      <c r="I64" s="60"/>
      <c r="J64" s="60"/>
      <c r="K64" s="60"/>
      <c r="L64" s="60"/>
      <c r="M64" s="60"/>
      <c r="N64" s="60"/>
      <c r="O64" s="60"/>
    </row>
    <row r="65" spans="1:15" ht="13.5">
      <c r="A65" s="60"/>
      <c r="B65" s="60"/>
      <c r="C65" s="60">
        <v>0</v>
      </c>
      <c r="D65" s="62" t="s">
        <v>300</v>
      </c>
      <c r="E65" s="60">
        <v>1</v>
      </c>
      <c r="F65" s="60"/>
      <c r="G65" s="60"/>
      <c r="I65" s="60"/>
      <c r="J65" s="60"/>
      <c r="K65" s="60">
        <v>0</v>
      </c>
      <c r="L65" s="62" t="s">
        <v>300</v>
      </c>
      <c r="M65" s="60">
        <v>0</v>
      </c>
      <c r="N65" s="60"/>
      <c r="O65" s="60"/>
    </row>
    <row r="66" spans="1:15" ht="13.5">
      <c r="A66" s="60" t="str">
        <f>'ブロック割り'!A54</f>
        <v>高岡南部</v>
      </c>
      <c r="B66" s="64">
        <f>IF(C65="","",(C65+C67))</f>
        <v>0</v>
      </c>
      <c r="C66" s="60"/>
      <c r="D66" s="60"/>
      <c r="E66" s="60"/>
      <c r="F66" s="64">
        <f>IF(E65="","",(E65+E67))</f>
        <v>1</v>
      </c>
      <c r="G66" s="60" t="str">
        <f>'ブロック割り'!A58</f>
        <v>金沢南</v>
      </c>
      <c r="I66" s="60" t="str">
        <f>'ブロック割り'!A78</f>
        <v>ヴィヴァイオ船橋</v>
      </c>
      <c r="J66" s="64">
        <f>IF(K65="","",(K65+K67))</f>
        <v>3</v>
      </c>
      <c r="K66" s="60"/>
      <c r="L66" s="60"/>
      <c r="M66" s="60"/>
      <c r="N66" s="64">
        <f>IF(M65="","",(M65+M67))</f>
        <v>1</v>
      </c>
      <c r="O66" s="60" t="str">
        <f>'ブロック割り'!A82</f>
        <v>新潟イレブン</v>
      </c>
    </row>
    <row r="67" spans="1:15" ht="13.5">
      <c r="A67" s="60" t="str">
        <f>'ブロック割り'!A55</f>
        <v>富山</v>
      </c>
      <c r="B67" s="60"/>
      <c r="C67" s="60">
        <v>0</v>
      </c>
      <c r="D67" s="62" t="s">
        <v>300</v>
      </c>
      <c r="E67" s="60">
        <v>0</v>
      </c>
      <c r="F67" s="60"/>
      <c r="G67" s="60" t="str">
        <f>'ブロック割り'!A59</f>
        <v>石川</v>
      </c>
      <c r="I67" s="60" t="str">
        <f>'ブロック割り'!A79</f>
        <v>千葉</v>
      </c>
      <c r="J67" s="60"/>
      <c r="K67" s="60">
        <v>3</v>
      </c>
      <c r="L67" s="62" t="s">
        <v>300</v>
      </c>
      <c r="M67" s="60">
        <v>1</v>
      </c>
      <c r="N67" s="60"/>
      <c r="O67" s="60" t="str">
        <f>'ブロック割り'!A83</f>
        <v>新潟</v>
      </c>
    </row>
    <row r="68" spans="1:15" ht="13.5">
      <c r="A68" s="60"/>
      <c r="B68" s="60"/>
      <c r="C68" s="60"/>
      <c r="D68" s="60"/>
      <c r="E68" s="60"/>
      <c r="F68" s="60"/>
      <c r="G68" s="60"/>
      <c r="I68" s="60"/>
      <c r="J68" s="60"/>
      <c r="K68" s="60"/>
      <c r="L68" s="60"/>
      <c r="M68" s="60"/>
      <c r="N68" s="60"/>
      <c r="O68" s="60"/>
    </row>
    <row r="69" spans="1:15" ht="13.5">
      <c r="A69" s="60"/>
      <c r="B69" s="60"/>
      <c r="C69" s="60">
        <v>4</v>
      </c>
      <c r="D69" s="62" t="s">
        <v>300</v>
      </c>
      <c r="E69" s="60">
        <v>0</v>
      </c>
      <c r="F69" s="60"/>
      <c r="G69" s="60"/>
      <c r="I69" s="60"/>
      <c r="J69" s="60"/>
      <c r="K69" s="60">
        <v>0</v>
      </c>
      <c r="L69" s="62" t="s">
        <v>300</v>
      </c>
      <c r="M69" s="60">
        <v>1</v>
      </c>
      <c r="N69" s="60"/>
      <c r="O69" s="60"/>
    </row>
    <row r="70" spans="1:15" ht="13.5">
      <c r="A70" s="60" t="str">
        <f>'ブロック割り'!A56</f>
        <v>岐阜トレセン</v>
      </c>
      <c r="B70" s="64">
        <f>IF(C69="","",(C69+C71))</f>
        <v>5</v>
      </c>
      <c r="C70" s="60"/>
      <c r="D70" s="60"/>
      <c r="E70" s="60"/>
      <c r="F70" s="64">
        <f>IF(E69="","",(E69+E71))</f>
        <v>0</v>
      </c>
      <c r="G70" s="60" t="str">
        <f>'ブロック割り'!A60</f>
        <v>魚津</v>
      </c>
      <c r="I70" s="60" t="str">
        <f>'ブロック割り'!A80</f>
        <v>ＥＸＥ９０</v>
      </c>
      <c r="J70" s="64">
        <f>IF(K69="","",(K69+K71))</f>
        <v>0</v>
      </c>
      <c r="K70" s="60"/>
      <c r="L70" s="60"/>
      <c r="M70" s="60"/>
      <c r="N70" s="64">
        <f>IF(M69="","",(M69+M71))</f>
        <v>3</v>
      </c>
      <c r="O70" s="60" t="str">
        <f>'ブロック割り'!A84</f>
        <v>富山北部</v>
      </c>
    </row>
    <row r="71" spans="1:15" ht="13.5">
      <c r="A71" s="60" t="str">
        <f>'ブロック割り'!A57</f>
        <v>岐阜</v>
      </c>
      <c r="B71" s="60"/>
      <c r="C71" s="60">
        <v>1</v>
      </c>
      <c r="D71" s="62" t="s">
        <v>300</v>
      </c>
      <c r="E71" s="60">
        <v>0</v>
      </c>
      <c r="F71" s="60"/>
      <c r="G71" s="60" t="str">
        <f>'ブロック割り'!A61</f>
        <v>富山</v>
      </c>
      <c r="I71" s="60" t="str">
        <f>'ブロック割り'!A81</f>
        <v>大阪</v>
      </c>
      <c r="J71" s="60"/>
      <c r="K71" s="60">
        <v>0</v>
      </c>
      <c r="L71" s="62" t="s">
        <v>300</v>
      </c>
      <c r="M71" s="60">
        <v>2</v>
      </c>
      <c r="N71" s="60"/>
      <c r="O71" s="60" t="str">
        <f>'ブロック割り'!A85</f>
        <v>富山</v>
      </c>
    </row>
    <row r="72" spans="1:15" ht="13.5">
      <c r="A72" s="60"/>
      <c r="B72" s="60"/>
      <c r="C72" s="60"/>
      <c r="D72" s="62"/>
      <c r="E72" s="60"/>
      <c r="F72" s="60"/>
      <c r="G72" s="60"/>
      <c r="I72" s="60"/>
      <c r="J72" s="60"/>
      <c r="K72" s="60"/>
      <c r="L72" s="62"/>
      <c r="M72" s="60"/>
      <c r="N72" s="60"/>
      <c r="O72" s="60"/>
    </row>
    <row r="73" spans="1:15" ht="13.5">
      <c r="A73" s="60" t="s">
        <v>305</v>
      </c>
      <c r="B73" s="60"/>
      <c r="C73" s="60"/>
      <c r="D73" s="60"/>
      <c r="E73" s="60"/>
      <c r="F73" s="60"/>
      <c r="G73" s="60"/>
      <c r="I73" s="60" t="s">
        <v>306</v>
      </c>
      <c r="J73" s="60"/>
      <c r="K73" s="60"/>
      <c r="L73" s="60"/>
      <c r="M73" s="60"/>
      <c r="N73" s="60"/>
      <c r="O73" s="60"/>
    </row>
    <row r="74" spans="1:15" ht="13.5">
      <c r="A74" s="60"/>
      <c r="B74" s="60"/>
      <c r="C74" s="60">
        <v>0</v>
      </c>
      <c r="D74" s="62" t="s">
        <v>300</v>
      </c>
      <c r="E74" s="60">
        <v>1</v>
      </c>
      <c r="F74" s="60"/>
      <c r="G74" s="60"/>
      <c r="I74" s="60"/>
      <c r="J74" s="60"/>
      <c r="K74" s="60">
        <v>0</v>
      </c>
      <c r="L74" s="62" t="s">
        <v>300</v>
      </c>
      <c r="M74" s="60">
        <v>0</v>
      </c>
      <c r="N74" s="60"/>
      <c r="O74" s="60"/>
    </row>
    <row r="75" spans="1:15" ht="13.5">
      <c r="A75" s="60" t="str">
        <f>'ブロック割り'!A66</f>
        <v>富山中部</v>
      </c>
      <c r="B75" s="64">
        <f>IF(C74="","",(C74+C76))</f>
        <v>0</v>
      </c>
      <c r="C75" s="60"/>
      <c r="D75" s="60"/>
      <c r="E75" s="60"/>
      <c r="F75" s="64">
        <f>IF(E74="","",(E74+E76))</f>
        <v>1</v>
      </c>
      <c r="G75" s="60" t="str">
        <f>'ブロック割り'!A68</f>
        <v>湖西トレセン</v>
      </c>
      <c r="I75" s="60" t="str">
        <f>'ブロック割り'!A90</f>
        <v>廿日市</v>
      </c>
      <c r="J75" s="64">
        <f>IF(K74="","",(K74+K76))</f>
        <v>1</v>
      </c>
      <c r="K75" s="60"/>
      <c r="L75" s="60"/>
      <c r="M75" s="60"/>
      <c r="N75" s="64">
        <f>IF(M74="","",(M74+M76))</f>
        <v>2</v>
      </c>
      <c r="O75" s="60" t="str">
        <f>'ブロック割り'!A92</f>
        <v>アバンツァーレ仙台</v>
      </c>
    </row>
    <row r="76" spans="1:15" ht="13.5">
      <c r="A76" s="60" t="str">
        <f>'ブロック割り'!A67</f>
        <v>富山</v>
      </c>
      <c r="B76" s="60"/>
      <c r="C76" s="60">
        <v>0</v>
      </c>
      <c r="D76" s="62" t="s">
        <v>300</v>
      </c>
      <c r="E76" s="60">
        <v>0</v>
      </c>
      <c r="F76" s="60"/>
      <c r="G76" s="60" t="str">
        <f>'ブロック割り'!A69</f>
        <v>滋賀</v>
      </c>
      <c r="I76" s="60" t="str">
        <f>'ブロック割り'!A91</f>
        <v>広島</v>
      </c>
      <c r="J76" s="60"/>
      <c r="K76" s="60">
        <v>1</v>
      </c>
      <c r="L76" s="62" t="s">
        <v>300</v>
      </c>
      <c r="M76" s="60">
        <v>2</v>
      </c>
      <c r="N76" s="60"/>
      <c r="O76" s="60" t="str">
        <f>'ブロック割り'!A93</f>
        <v>宮城</v>
      </c>
    </row>
    <row r="77" spans="1:15" ht="13.5">
      <c r="A77" s="60"/>
      <c r="B77" s="60"/>
      <c r="C77" s="60"/>
      <c r="D77" s="60"/>
      <c r="E77" s="60"/>
      <c r="F77" s="60"/>
      <c r="G77" s="60"/>
      <c r="I77" s="60"/>
      <c r="J77" s="60"/>
      <c r="K77" s="60"/>
      <c r="L77" s="60"/>
      <c r="M77" s="60"/>
      <c r="N77" s="60"/>
      <c r="O77" s="60"/>
    </row>
    <row r="78" spans="1:15" ht="13.5">
      <c r="A78" s="60"/>
      <c r="B78" s="60"/>
      <c r="C78" s="60">
        <v>2</v>
      </c>
      <c r="D78" s="62" t="s">
        <v>300</v>
      </c>
      <c r="E78" s="60">
        <v>0</v>
      </c>
      <c r="F78" s="60"/>
      <c r="G78" s="60"/>
      <c r="I78" s="60"/>
      <c r="J78" s="60"/>
      <c r="K78" s="60">
        <v>0</v>
      </c>
      <c r="L78" s="62" t="s">
        <v>300</v>
      </c>
      <c r="M78" s="60">
        <v>0</v>
      </c>
      <c r="N78" s="60"/>
      <c r="O78" s="60"/>
    </row>
    <row r="79" spans="1:15" ht="13.5">
      <c r="A79" s="60" t="str">
        <f>'ブロック割り'!A70</f>
        <v>三重県トレセン</v>
      </c>
      <c r="B79" s="64">
        <f>IF(C78="","",(C78+C80))</f>
        <v>3</v>
      </c>
      <c r="C79" s="60"/>
      <c r="D79" s="60"/>
      <c r="E79" s="60"/>
      <c r="F79" s="64">
        <f>IF(E78="","",(E78+E80))</f>
        <v>0</v>
      </c>
      <c r="G79" s="60" t="str">
        <f>'ブロック割り'!A72</f>
        <v>滑川中新川</v>
      </c>
      <c r="I79" s="60" t="str">
        <f>'ブロック割り'!A94</f>
        <v>東海スポーツ</v>
      </c>
      <c r="J79" s="64">
        <f>IF(K78="","",(K78+K80))</f>
        <v>0</v>
      </c>
      <c r="K79" s="60"/>
      <c r="L79" s="60"/>
      <c r="M79" s="60"/>
      <c r="N79" s="64">
        <f>IF(M78="","",(M78+M80))</f>
        <v>0</v>
      </c>
      <c r="O79" s="60" t="str">
        <f>'ブロック割り'!A96</f>
        <v>黒部下新川</v>
      </c>
    </row>
    <row r="80" spans="1:15" ht="13.5">
      <c r="A80" s="60" t="str">
        <f>'ブロック割り'!A71</f>
        <v>三重</v>
      </c>
      <c r="B80" s="60"/>
      <c r="C80" s="60">
        <v>1</v>
      </c>
      <c r="D80" s="62" t="s">
        <v>300</v>
      </c>
      <c r="E80" s="60">
        <v>0</v>
      </c>
      <c r="F80" s="60"/>
      <c r="G80" s="60" t="str">
        <f>'ブロック割り'!A73</f>
        <v>富山</v>
      </c>
      <c r="I80" s="60" t="str">
        <f>'ブロック割り'!A95</f>
        <v>愛知</v>
      </c>
      <c r="J80" s="60"/>
      <c r="K80" s="60">
        <v>0</v>
      </c>
      <c r="L80" s="62" t="s">
        <v>300</v>
      </c>
      <c r="M80" s="60">
        <v>0</v>
      </c>
      <c r="N80" s="60"/>
      <c r="O80" s="60" t="str">
        <f>'ブロック割り'!A97</f>
        <v>富山</v>
      </c>
    </row>
    <row r="81" spans="1:15" ht="13.5">
      <c r="A81" s="60"/>
      <c r="B81" s="60"/>
      <c r="C81" s="60"/>
      <c r="D81" s="60"/>
      <c r="E81" s="60"/>
      <c r="F81" s="60"/>
      <c r="G81" s="60"/>
      <c r="I81" s="60"/>
      <c r="J81" s="60"/>
      <c r="K81" s="60"/>
      <c r="L81" s="60"/>
      <c r="M81" s="60"/>
      <c r="N81" s="60"/>
      <c r="O81" s="60"/>
    </row>
    <row r="82" spans="1:15" ht="13.5">
      <c r="A82" s="60"/>
      <c r="B82" s="60"/>
      <c r="C82" s="60">
        <v>0</v>
      </c>
      <c r="D82" s="62" t="s">
        <v>300</v>
      </c>
      <c r="E82" s="60">
        <v>3</v>
      </c>
      <c r="F82" s="60"/>
      <c r="G82" s="60"/>
      <c r="I82" s="60"/>
      <c r="J82" s="60"/>
      <c r="K82" s="60">
        <v>0</v>
      </c>
      <c r="L82" s="62" t="s">
        <v>300</v>
      </c>
      <c r="M82" s="60">
        <v>1</v>
      </c>
      <c r="N82" s="60"/>
      <c r="O82" s="60"/>
    </row>
    <row r="83" spans="1:15" ht="13.5">
      <c r="A83" s="60" t="str">
        <f>'ブロック割り'!A66</f>
        <v>富山中部</v>
      </c>
      <c r="B83" s="64">
        <f>IF(C82="","",(C82+C84))</f>
        <v>0</v>
      </c>
      <c r="C83" s="60"/>
      <c r="D83" s="60"/>
      <c r="E83" s="60"/>
      <c r="F83" s="64">
        <f>IF(E82="","",(E82+E84))</f>
        <v>3</v>
      </c>
      <c r="G83" s="60" t="str">
        <f>'ブロック割り'!A70</f>
        <v>三重県トレセン</v>
      </c>
      <c r="I83" s="60" t="str">
        <f>'ブロック割り'!A90</f>
        <v>廿日市</v>
      </c>
      <c r="J83" s="64">
        <f>IF(K82="","",(K82+K84))</f>
        <v>1</v>
      </c>
      <c r="K83" s="60"/>
      <c r="L83" s="60"/>
      <c r="M83" s="60"/>
      <c r="N83" s="64">
        <f>IF(M82="","",(M82+M84))</f>
        <v>3</v>
      </c>
      <c r="O83" s="60" t="str">
        <f>'ブロック割り'!A94</f>
        <v>東海スポーツ</v>
      </c>
    </row>
    <row r="84" spans="1:15" ht="13.5">
      <c r="A84" s="60" t="str">
        <f>'ブロック割り'!A67</f>
        <v>富山</v>
      </c>
      <c r="B84" s="60"/>
      <c r="C84" s="60">
        <v>0</v>
      </c>
      <c r="D84" s="62" t="s">
        <v>300</v>
      </c>
      <c r="E84" s="60">
        <v>0</v>
      </c>
      <c r="F84" s="60"/>
      <c r="G84" s="60" t="str">
        <f>'ブロック割り'!A71</f>
        <v>三重</v>
      </c>
      <c r="I84" s="60" t="str">
        <f>'ブロック割り'!A91</f>
        <v>広島</v>
      </c>
      <c r="J84" s="60"/>
      <c r="K84" s="60">
        <v>1</v>
      </c>
      <c r="L84" s="62" t="s">
        <v>300</v>
      </c>
      <c r="M84" s="60">
        <v>2</v>
      </c>
      <c r="N84" s="60"/>
      <c r="O84" s="60" t="str">
        <f>'ブロック割り'!A95</f>
        <v>愛知</v>
      </c>
    </row>
    <row r="85" spans="1:15" ht="13.5">
      <c r="A85" s="60"/>
      <c r="B85" s="60"/>
      <c r="C85" s="60"/>
      <c r="D85" s="60"/>
      <c r="E85" s="60"/>
      <c r="F85" s="60"/>
      <c r="G85" s="60"/>
      <c r="I85" s="60"/>
      <c r="J85" s="60"/>
      <c r="K85" s="60"/>
      <c r="L85" s="60"/>
      <c r="M85" s="60"/>
      <c r="N85" s="60"/>
      <c r="O85" s="60"/>
    </row>
    <row r="86" spans="1:15" ht="13.5">
      <c r="A86" s="60"/>
      <c r="B86" s="60"/>
      <c r="C86" s="60">
        <v>1</v>
      </c>
      <c r="D86" s="62" t="s">
        <v>300</v>
      </c>
      <c r="E86" s="60">
        <v>1</v>
      </c>
      <c r="F86" s="60"/>
      <c r="G86" s="60"/>
      <c r="I86" s="60"/>
      <c r="J86" s="60"/>
      <c r="K86" s="60">
        <v>0</v>
      </c>
      <c r="L86" s="62" t="s">
        <v>300</v>
      </c>
      <c r="M86" s="60">
        <v>0</v>
      </c>
      <c r="N86" s="60"/>
      <c r="O86" s="60"/>
    </row>
    <row r="87" spans="1:15" ht="13.5">
      <c r="A87" s="60" t="str">
        <f>'ブロック割り'!A68</f>
        <v>湖西トレセン</v>
      </c>
      <c r="B87" s="64">
        <f>IF(C86="","",(C86+C88))</f>
        <v>2</v>
      </c>
      <c r="C87" s="60"/>
      <c r="D87" s="60"/>
      <c r="E87" s="60"/>
      <c r="F87" s="64">
        <f>IF(E86="","",(E86+E88))</f>
        <v>1</v>
      </c>
      <c r="G87" s="60" t="str">
        <f>'ブロック割り'!A72</f>
        <v>滑川中新川</v>
      </c>
      <c r="I87" s="60" t="str">
        <f>'ブロック割り'!A92</f>
        <v>アバンツァーレ仙台</v>
      </c>
      <c r="J87" s="64">
        <f>IF(K86="","",(K86+K88))</f>
        <v>0</v>
      </c>
      <c r="K87" s="60"/>
      <c r="L87" s="60"/>
      <c r="M87" s="60"/>
      <c r="N87" s="64">
        <f>IF(M86="","",(M86+M88))</f>
        <v>0</v>
      </c>
      <c r="O87" s="60" t="str">
        <f>'ブロック割り'!A96</f>
        <v>黒部下新川</v>
      </c>
    </row>
    <row r="88" spans="1:15" ht="13.5">
      <c r="A88" s="60" t="str">
        <f>'ブロック割り'!A69</f>
        <v>滋賀</v>
      </c>
      <c r="B88" s="60"/>
      <c r="C88" s="60">
        <v>1</v>
      </c>
      <c r="D88" s="62" t="s">
        <v>300</v>
      </c>
      <c r="E88" s="60">
        <v>0</v>
      </c>
      <c r="F88" s="60"/>
      <c r="G88" s="60" t="str">
        <f>'ブロック割り'!A73</f>
        <v>富山</v>
      </c>
      <c r="I88" s="60" t="str">
        <f>'ブロック割り'!A93</f>
        <v>宮城</v>
      </c>
      <c r="J88" s="60"/>
      <c r="K88" s="60">
        <v>0</v>
      </c>
      <c r="L88" s="62" t="s">
        <v>300</v>
      </c>
      <c r="M88" s="60">
        <v>0</v>
      </c>
      <c r="N88" s="60"/>
      <c r="O88" s="60" t="str">
        <f>'ブロック割り'!A97</f>
        <v>富山</v>
      </c>
    </row>
    <row r="109" spans="1:15" ht="13.5">
      <c r="A109" s="253" t="s">
        <v>320</v>
      </c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</row>
    <row r="110" spans="1:15" ht="13.5">
      <c r="A110" s="253" t="s">
        <v>290</v>
      </c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</row>
    <row r="111" spans="1:15" ht="17.25">
      <c r="A111" s="257" t="s">
        <v>227</v>
      </c>
      <c r="B111" s="258"/>
      <c r="C111" s="258"/>
      <c r="D111" s="259"/>
      <c r="E111" s="259"/>
      <c r="F111" s="259"/>
      <c r="G111" s="59"/>
      <c r="H111" s="59"/>
      <c r="I111" s="59"/>
      <c r="J111" s="59"/>
      <c r="K111" s="59"/>
      <c r="L111" s="59"/>
      <c r="M111" s="59"/>
      <c r="N111" s="59"/>
      <c r="O111" s="59"/>
    </row>
    <row r="112" spans="1:15" ht="17.25">
      <c r="A112" s="254" t="s">
        <v>318</v>
      </c>
      <c r="B112" s="260"/>
      <c r="C112" s="260"/>
      <c r="D112" s="260"/>
      <c r="E112" s="260"/>
      <c r="F112" s="260"/>
      <c r="G112" s="260"/>
      <c r="H112" s="261"/>
      <c r="I112" s="262"/>
      <c r="J112" s="262"/>
      <c r="K112" s="262"/>
      <c r="L112" s="262"/>
      <c r="M112" s="262"/>
      <c r="N112" s="262"/>
      <c r="O112" s="262"/>
    </row>
    <row r="113" spans="1:15" ht="17.25">
      <c r="A113" s="254" t="s">
        <v>307</v>
      </c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</row>
    <row r="114" spans="1:30" ht="17.25">
      <c r="A114" s="255" t="s">
        <v>231</v>
      </c>
      <c r="B114" s="256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64" t="s">
        <v>229</v>
      </c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</row>
    <row r="115" spans="1:30" ht="17.25">
      <c r="A115" s="255" t="s">
        <v>325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65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</row>
    <row r="116" spans="1:30" ht="17.25">
      <c r="A116" s="255" t="s">
        <v>230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64" t="s">
        <v>232</v>
      </c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</row>
    <row r="117" spans="1:30" ht="17.25">
      <c r="A117" s="65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5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</row>
    <row r="118" spans="1:30" ht="13.5" customHeight="1">
      <c r="A118" s="67" t="s">
        <v>298</v>
      </c>
      <c r="B118" s="66"/>
      <c r="C118" s="66"/>
      <c r="D118" s="66"/>
      <c r="E118" s="66"/>
      <c r="F118" s="66"/>
      <c r="G118" s="66"/>
      <c r="H118" s="66"/>
      <c r="I118" s="67" t="s">
        <v>303</v>
      </c>
      <c r="J118" s="66"/>
      <c r="K118" s="66"/>
      <c r="L118" s="66"/>
      <c r="M118" s="66"/>
      <c r="N118" s="66"/>
      <c r="O118" s="66"/>
      <c r="P118" s="65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</row>
    <row r="119" spans="3:30" ht="13.5" customHeight="1">
      <c r="C119" s="1">
        <v>0</v>
      </c>
      <c r="D119" s="1" t="s">
        <v>300</v>
      </c>
      <c r="E119" s="1">
        <v>1</v>
      </c>
      <c r="K119" s="1">
        <v>1</v>
      </c>
      <c r="L119" s="62" t="s">
        <v>300</v>
      </c>
      <c r="M119" s="1">
        <v>0</v>
      </c>
      <c r="P119" s="264" t="s">
        <v>230</v>
      </c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</row>
    <row r="120" spans="1:15" ht="13.5">
      <c r="A120" s="60" t="str">
        <f>'ブロック割り'!A6</f>
        <v>アルチ富山</v>
      </c>
      <c r="B120" s="64">
        <f>IF(C119="","",(C119+C121))</f>
        <v>0</v>
      </c>
      <c r="C120" s="60"/>
      <c r="D120" s="60"/>
      <c r="E120" s="60"/>
      <c r="F120" s="64">
        <f>IF(E119="","",(E119+E121))</f>
        <v>1</v>
      </c>
      <c r="G120" s="60" t="str">
        <f>'ブロック割り'!A12</f>
        <v>富山西部</v>
      </c>
      <c r="I120" s="60" t="str">
        <f>'ブロック割り'!A54</f>
        <v>高岡南部</v>
      </c>
      <c r="J120" s="64">
        <f>IF(K119="","",(K119+K121))</f>
        <v>1</v>
      </c>
      <c r="K120" s="60"/>
      <c r="L120" s="60"/>
      <c r="M120" s="60"/>
      <c r="N120" s="64">
        <f>IF(M119="","",(M119+M121))</f>
        <v>1</v>
      </c>
      <c r="O120" s="60" t="str">
        <f>'ブロック割り'!A60</f>
        <v>魚津</v>
      </c>
    </row>
    <row r="121" spans="1:15" ht="13.5">
      <c r="A121" s="60" t="str">
        <f>'ブロック割り'!A7</f>
        <v>富山</v>
      </c>
      <c r="B121" s="60"/>
      <c r="C121" s="64">
        <v>0</v>
      </c>
      <c r="D121" s="62" t="s">
        <v>300</v>
      </c>
      <c r="E121" s="60">
        <v>0</v>
      </c>
      <c r="F121" s="60"/>
      <c r="G121" s="60" t="str">
        <f>'ブロック割り'!A13</f>
        <v>富山</v>
      </c>
      <c r="I121" s="60" t="str">
        <f>'ブロック割り'!A55</f>
        <v>富山</v>
      </c>
      <c r="J121" s="60"/>
      <c r="K121" s="60">
        <v>0</v>
      </c>
      <c r="L121" s="62" t="s">
        <v>300</v>
      </c>
      <c r="M121" s="60">
        <v>1</v>
      </c>
      <c r="N121" s="60"/>
      <c r="O121" s="60" t="str">
        <f>'ブロック割り'!A61</f>
        <v>富山</v>
      </c>
    </row>
    <row r="122" spans="1:15" ht="13.5">
      <c r="A122" s="60"/>
      <c r="B122" s="60"/>
      <c r="C122" s="60"/>
      <c r="D122" s="60"/>
      <c r="E122" s="60"/>
      <c r="F122" s="60"/>
      <c r="G122" s="60"/>
      <c r="I122" s="60"/>
      <c r="J122" s="60"/>
      <c r="K122" s="60"/>
      <c r="L122" s="60"/>
      <c r="M122" s="60"/>
      <c r="N122" s="60"/>
      <c r="O122" s="60"/>
    </row>
    <row r="123" spans="1:15" ht="13.5">
      <c r="A123" s="60"/>
      <c r="B123" s="60"/>
      <c r="C123" s="60">
        <v>1</v>
      </c>
      <c r="D123" s="62" t="s">
        <v>300</v>
      </c>
      <c r="E123" s="60">
        <v>3</v>
      </c>
      <c r="F123" s="60"/>
      <c r="G123" s="60"/>
      <c r="I123" s="60"/>
      <c r="J123" s="60"/>
      <c r="K123" s="60">
        <v>0</v>
      </c>
      <c r="L123" s="62" t="s">
        <v>300</v>
      </c>
      <c r="M123" s="60">
        <v>0</v>
      </c>
      <c r="N123" s="60"/>
      <c r="O123" s="60"/>
    </row>
    <row r="124" spans="1:15" ht="13.5">
      <c r="A124" s="60" t="str">
        <f>'ブロック割り'!A8</f>
        <v>マンデ－国府</v>
      </c>
      <c r="B124" s="64">
        <f>IF(C123="","",(C123+C125))</f>
        <v>3</v>
      </c>
      <c r="C124" s="60"/>
      <c r="D124" s="60"/>
      <c r="E124" s="60"/>
      <c r="F124" s="64">
        <f>IF(E123="","",(E123+E125))</f>
        <v>4</v>
      </c>
      <c r="G124" s="60" t="str">
        <f>'ブロック割り'!A10</f>
        <v>芳川北</v>
      </c>
      <c r="I124" s="60" t="str">
        <f>'ブロック割り'!A56</f>
        <v>岐阜トレセン</v>
      </c>
      <c r="J124" s="64">
        <f>IF(K123="","",(K123+K125))</f>
        <v>0</v>
      </c>
      <c r="K124" s="60"/>
      <c r="L124" s="60"/>
      <c r="M124" s="60"/>
      <c r="N124" s="64">
        <f>IF(M123="","",(M123+M125))</f>
        <v>2</v>
      </c>
      <c r="O124" s="60" t="str">
        <f>'ブロック割り'!A58</f>
        <v>金沢南</v>
      </c>
    </row>
    <row r="125" spans="1:15" ht="13.5">
      <c r="A125" s="60" t="str">
        <f>'ブロック割り'!A9</f>
        <v>新潟</v>
      </c>
      <c r="B125" s="60"/>
      <c r="C125" s="60">
        <v>2</v>
      </c>
      <c r="D125" s="62" t="s">
        <v>300</v>
      </c>
      <c r="E125" s="60">
        <v>1</v>
      </c>
      <c r="F125" s="60"/>
      <c r="G125" s="60" t="str">
        <f>'ブロック割り'!A11</f>
        <v>静岡</v>
      </c>
      <c r="I125" s="60" t="str">
        <f>'ブロック割り'!A57</f>
        <v>岐阜</v>
      </c>
      <c r="J125" s="60"/>
      <c r="K125" s="60">
        <v>0</v>
      </c>
      <c r="L125" s="62" t="s">
        <v>300</v>
      </c>
      <c r="M125" s="60">
        <v>2</v>
      </c>
      <c r="N125" s="60"/>
      <c r="O125" s="60" t="str">
        <f>'ブロック割り'!A59</f>
        <v>石川</v>
      </c>
    </row>
    <row r="126" spans="1:15" ht="13.5">
      <c r="A126" s="60"/>
      <c r="B126" s="60"/>
      <c r="C126" s="60"/>
      <c r="D126" s="62"/>
      <c r="E126" s="60"/>
      <c r="F126" s="60"/>
      <c r="G126" s="60"/>
      <c r="I126" s="60"/>
      <c r="J126" s="60"/>
      <c r="K126" s="60"/>
      <c r="L126" s="62"/>
      <c r="M126" s="60"/>
      <c r="N126" s="60"/>
      <c r="O126" s="60"/>
    </row>
    <row r="127" spans="1:15" ht="13.5">
      <c r="A127" s="60" t="s">
        <v>308</v>
      </c>
      <c r="B127" s="60"/>
      <c r="C127" s="60"/>
      <c r="D127" s="68"/>
      <c r="E127" s="60"/>
      <c r="F127" s="60"/>
      <c r="G127" s="60"/>
      <c r="I127" s="60" t="s">
        <v>305</v>
      </c>
      <c r="J127" s="60"/>
      <c r="K127" s="60"/>
      <c r="L127" s="60"/>
      <c r="M127" s="60"/>
      <c r="N127" s="60"/>
      <c r="O127" s="60"/>
    </row>
    <row r="128" spans="1:15" ht="13.5">
      <c r="A128" s="60"/>
      <c r="B128" s="60"/>
      <c r="C128" s="60">
        <v>1</v>
      </c>
      <c r="D128" s="62" t="s">
        <v>300</v>
      </c>
      <c r="E128" s="60">
        <v>1</v>
      </c>
      <c r="F128" s="60"/>
      <c r="G128" s="60"/>
      <c r="I128" s="60"/>
      <c r="J128" s="60"/>
      <c r="K128" s="60">
        <v>1</v>
      </c>
      <c r="L128" s="62" t="s">
        <v>300</v>
      </c>
      <c r="M128" s="60">
        <v>0</v>
      </c>
      <c r="N128" s="60"/>
      <c r="O128" s="60"/>
    </row>
    <row r="129" spans="1:15" ht="13.5">
      <c r="A129" s="60" t="str">
        <f>'ブロック割り'!A18</f>
        <v>射水</v>
      </c>
      <c r="B129" s="64">
        <f>IF(C128="","",(C128+C130))</f>
        <v>1</v>
      </c>
      <c r="C129" s="60"/>
      <c r="D129" s="60"/>
      <c r="E129" s="60"/>
      <c r="F129" s="64">
        <f>IF(E128="","",(E128+E130))</f>
        <v>2</v>
      </c>
      <c r="G129" s="60" t="str">
        <f>'ブロック割り'!A24</f>
        <v>砺波</v>
      </c>
      <c r="I129" s="60" t="str">
        <f>'ブロック割り'!A66</f>
        <v>富山中部</v>
      </c>
      <c r="J129" s="64">
        <f>IF(K128="","",(K128+K130))</f>
        <v>2</v>
      </c>
      <c r="K129" s="60"/>
      <c r="L129" s="60"/>
      <c r="M129" s="60"/>
      <c r="N129" s="64">
        <f>IF(M128="","",(M128+M130))</f>
        <v>0</v>
      </c>
      <c r="O129" s="60" t="str">
        <f>'ブロック割り'!A72</f>
        <v>滑川中新川</v>
      </c>
    </row>
    <row r="130" spans="1:15" ht="13.5">
      <c r="A130" s="60" t="str">
        <f>'ブロック割り'!A19</f>
        <v>富山</v>
      </c>
      <c r="B130" s="60"/>
      <c r="C130" s="60">
        <v>0</v>
      </c>
      <c r="D130" s="62" t="s">
        <v>300</v>
      </c>
      <c r="E130" s="60">
        <v>1</v>
      </c>
      <c r="F130" s="60"/>
      <c r="G130" s="60" t="str">
        <f>'ブロック割り'!A25</f>
        <v>富山</v>
      </c>
      <c r="I130" s="60" t="str">
        <f>'ブロック割り'!A67</f>
        <v>富山</v>
      </c>
      <c r="J130" s="60"/>
      <c r="K130" s="60">
        <v>1</v>
      </c>
      <c r="L130" s="62" t="s">
        <v>300</v>
      </c>
      <c r="M130" s="60">
        <v>0</v>
      </c>
      <c r="N130" s="60"/>
      <c r="O130" s="60" t="str">
        <f>'ブロック割り'!A73</f>
        <v>富山</v>
      </c>
    </row>
    <row r="131" spans="1:15" ht="13.5">
      <c r="A131" s="252"/>
      <c r="B131" s="252"/>
      <c r="C131" s="60"/>
      <c r="D131" s="60"/>
      <c r="E131" s="60"/>
      <c r="F131" s="60"/>
      <c r="G131" s="60"/>
      <c r="I131" s="252"/>
      <c r="J131" s="252"/>
      <c r="K131" s="60"/>
      <c r="L131" s="60"/>
      <c r="M131" s="60"/>
      <c r="N131" s="60"/>
      <c r="O131" s="60"/>
    </row>
    <row r="132" spans="1:15" ht="13.5">
      <c r="A132" s="60"/>
      <c r="B132" s="60"/>
      <c r="C132" s="60">
        <v>0</v>
      </c>
      <c r="D132" s="62" t="s">
        <v>300</v>
      </c>
      <c r="E132" s="60">
        <v>0</v>
      </c>
      <c r="F132" s="60"/>
      <c r="G132" s="60"/>
      <c r="I132" s="60"/>
      <c r="J132" s="60"/>
      <c r="K132" s="60">
        <v>1</v>
      </c>
      <c r="L132" s="62" t="s">
        <v>300</v>
      </c>
      <c r="M132" s="60">
        <v>0</v>
      </c>
      <c r="N132" s="60"/>
      <c r="O132" s="60"/>
    </row>
    <row r="133" spans="1:15" ht="13.5">
      <c r="A133" s="60" t="str">
        <f>'ブロック割り'!A20</f>
        <v>川越ひまわり</v>
      </c>
      <c r="B133" s="64">
        <f>IF(C132="","",(C132+C134))</f>
        <v>1</v>
      </c>
      <c r="C133" s="60"/>
      <c r="D133" s="60"/>
      <c r="E133" s="60"/>
      <c r="F133" s="64">
        <f>IF(E132="","",(E132+E134))</f>
        <v>1</v>
      </c>
      <c r="G133" s="60" t="str">
        <f>'ブロック割り'!A22</f>
        <v>北信北</v>
      </c>
      <c r="I133" s="60" t="str">
        <f>'ブロック割り'!A68</f>
        <v>湖西トレセン</v>
      </c>
      <c r="J133" s="64">
        <f>IF(K132="","",(K132+K134))</f>
        <v>1</v>
      </c>
      <c r="K133" s="60"/>
      <c r="L133" s="60"/>
      <c r="M133" s="60"/>
      <c r="N133" s="64">
        <f>IF(M132="","",(M132+M134))</f>
        <v>0</v>
      </c>
      <c r="O133" s="60" t="str">
        <f>'ブロック割り'!A70</f>
        <v>三重県トレセン</v>
      </c>
    </row>
    <row r="134" spans="1:15" ht="13.5">
      <c r="A134" s="60" t="str">
        <f>'ブロック割り'!A21</f>
        <v>埼玉</v>
      </c>
      <c r="B134" s="60"/>
      <c r="C134" s="60">
        <v>1</v>
      </c>
      <c r="D134" s="62" t="s">
        <v>300</v>
      </c>
      <c r="E134" s="60">
        <v>1</v>
      </c>
      <c r="F134" s="60"/>
      <c r="G134" s="60" t="str">
        <f>'ブロック割り'!A23</f>
        <v>長野</v>
      </c>
      <c r="I134" s="60" t="str">
        <f>'ブロック割り'!A69</f>
        <v>滋賀</v>
      </c>
      <c r="J134" s="60"/>
      <c r="K134" s="60">
        <v>0</v>
      </c>
      <c r="L134" s="62" t="s">
        <v>300</v>
      </c>
      <c r="M134" s="60">
        <v>0</v>
      </c>
      <c r="N134" s="60"/>
      <c r="O134" s="60" t="str">
        <f>'ブロック割り'!A71</f>
        <v>三重</v>
      </c>
    </row>
    <row r="135" spans="1:15" ht="13.5">
      <c r="A135" s="60"/>
      <c r="B135" s="60"/>
      <c r="C135" s="60"/>
      <c r="D135" s="62"/>
      <c r="E135" s="60"/>
      <c r="F135" s="60"/>
      <c r="G135" s="60"/>
      <c r="I135" s="60"/>
      <c r="J135" s="60"/>
      <c r="K135" s="60"/>
      <c r="L135" s="62"/>
      <c r="M135" s="60"/>
      <c r="N135" s="60"/>
      <c r="O135" s="60"/>
    </row>
    <row r="136" spans="1:15" ht="13.5">
      <c r="A136" s="60" t="s">
        <v>299</v>
      </c>
      <c r="B136" s="60"/>
      <c r="C136" s="60"/>
      <c r="D136" s="60"/>
      <c r="E136" s="60"/>
      <c r="F136" s="60"/>
      <c r="G136" s="60"/>
      <c r="I136" s="60" t="s">
        <v>304</v>
      </c>
      <c r="J136" s="60"/>
      <c r="K136" s="60"/>
      <c r="L136" s="60"/>
      <c r="M136" s="60"/>
      <c r="N136" s="60"/>
      <c r="O136" s="60"/>
    </row>
    <row r="137" spans="1:15" ht="13.5">
      <c r="A137" s="60"/>
      <c r="B137" s="60"/>
      <c r="C137" s="60">
        <v>0</v>
      </c>
      <c r="D137" s="62" t="s">
        <v>300</v>
      </c>
      <c r="E137" s="60">
        <v>0</v>
      </c>
      <c r="F137" s="60"/>
      <c r="G137" s="60"/>
      <c r="I137" s="60"/>
      <c r="J137" s="60"/>
      <c r="K137" s="60">
        <v>0</v>
      </c>
      <c r="L137" s="62" t="s">
        <v>300</v>
      </c>
      <c r="M137" s="60">
        <v>0</v>
      </c>
      <c r="N137" s="60"/>
      <c r="O137" s="60"/>
    </row>
    <row r="138" spans="1:15" ht="13.5">
      <c r="A138" s="60" t="str">
        <f>'ブロック割り'!A30</f>
        <v>高岡北部</v>
      </c>
      <c r="B138" s="64">
        <f>IF(C137="","",(C137+C139))</f>
        <v>0</v>
      </c>
      <c r="C138" s="60"/>
      <c r="D138" s="60"/>
      <c r="E138" s="60"/>
      <c r="F138" s="64">
        <f>IF(E137="","",(E137+E139))</f>
        <v>2</v>
      </c>
      <c r="G138" s="60" t="str">
        <f>'ブロック割り'!A36</f>
        <v>富山南部</v>
      </c>
      <c r="I138" s="60" t="str">
        <f>'ブロック割り'!A78</f>
        <v>ヴィヴァイオ船橋</v>
      </c>
      <c r="J138" s="64">
        <f>IF(K137="","",(K137+K139))</f>
        <v>0</v>
      </c>
      <c r="K138" s="60"/>
      <c r="L138" s="60"/>
      <c r="M138" s="60"/>
      <c r="N138" s="64">
        <f>IF(M137="","",(M137+M139))</f>
        <v>1</v>
      </c>
      <c r="O138" s="60" t="str">
        <f>'ブロック割り'!A84</f>
        <v>富山北部</v>
      </c>
    </row>
    <row r="139" spans="1:15" ht="13.5">
      <c r="A139" s="60" t="str">
        <f>'ブロック割り'!A31</f>
        <v>富山</v>
      </c>
      <c r="B139" s="60"/>
      <c r="C139" s="60">
        <v>0</v>
      </c>
      <c r="D139" s="62" t="s">
        <v>300</v>
      </c>
      <c r="E139" s="60">
        <v>2</v>
      </c>
      <c r="F139" s="60"/>
      <c r="G139" s="60" t="str">
        <f>'ブロック割り'!A37</f>
        <v>富山</v>
      </c>
      <c r="I139" s="60" t="str">
        <f>'ブロック割り'!A79</f>
        <v>千葉</v>
      </c>
      <c r="J139" s="60"/>
      <c r="K139" s="60">
        <v>0</v>
      </c>
      <c r="L139" s="62" t="s">
        <v>300</v>
      </c>
      <c r="M139" s="60">
        <v>1</v>
      </c>
      <c r="N139" s="60"/>
      <c r="O139" s="60" t="str">
        <f>'ブロック割り'!A85</f>
        <v>富山</v>
      </c>
    </row>
    <row r="140" spans="1:15" ht="13.5">
      <c r="A140" s="252"/>
      <c r="B140" s="252"/>
      <c r="C140" s="60"/>
      <c r="D140" s="60"/>
      <c r="E140" s="60"/>
      <c r="F140" s="60"/>
      <c r="G140" s="60"/>
      <c r="I140" s="252"/>
      <c r="J140" s="252"/>
      <c r="K140" s="252"/>
      <c r="L140" s="60"/>
      <c r="M140" s="60"/>
      <c r="N140" s="60"/>
      <c r="O140" s="60"/>
    </row>
    <row r="141" spans="1:15" ht="13.5">
      <c r="A141" s="60"/>
      <c r="B141" s="60"/>
      <c r="C141" s="60">
        <v>0</v>
      </c>
      <c r="D141" s="62" t="s">
        <v>300</v>
      </c>
      <c r="E141" s="60">
        <v>2</v>
      </c>
      <c r="F141" s="60"/>
      <c r="G141" s="60"/>
      <c r="I141" s="60"/>
      <c r="J141" s="60"/>
      <c r="K141" s="60">
        <v>0</v>
      </c>
      <c r="L141" s="62" t="s">
        <v>300</v>
      </c>
      <c r="M141" s="60">
        <v>0</v>
      </c>
      <c r="N141" s="60"/>
      <c r="O141" s="60"/>
    </row>
    <row r="142" spans="1:15" ht="13.5">
      <c r="A142" s="60" t="str">
        <f>'ブロック割り'!A32</f>
        <v>平井ＪＦＣ</v>
      </c>
      <c r="B142" s="64">
        <f>IF(C141="","",(C141+C143))</f>
        <v>0</v>
      </c>
      <c r="C142" s="60"/>
      <c r="D142" s="60"/>
      <c r="E142" s="60"/>
      <c r="F142" s="64">
        <f>IF(E141="","",(E141+E143))</f>
        <v>3</v>
      </c>
      <c r="G142" s="60" t="str">
        <f>'ブロック割り'!A34</f>
        <v>奈良市</v>
      </c>
      <c r="I142" s="60" t="str">
        <f>'ブロック割り'!A80</f>
        <v>ＥＸＥ９０</v>
      </c>
      <c r="J142" s="64">
        <f>IF(K141="","",(K141+K143))</f>
        <v>2</v>
      </c>
      <c r="K142" s="60"/>
      <c r="L142" s="60"/>
      <c r="M142" s="60"/>
      <c r="N142" s="64">
        <f>IF(M141="","",(M141+M143))</f>
        <v>0</v>
      </c>
      <c r="O142" s="60" t="str">
        <f>'ブロック割り'!A82</f>
        <v>新潟イレブン</v>
      </c>
    </row>
    <row r="143" spans="1:15" ht="13.5">
      <c r="A143" s="60" t="str">
        <f>'ブロック割り'!A33</f>
        <v>群馬</v>
      </c>
      <c r="B143" s="60"/>
      <c r="C143" s="60">
        <v>0</v>
      </c>
      <c r="D143" s="62" t="s">
        <v>300</v>
      </c>
      <c r="E143" s="60">
        <v>1</v>
      </c>
      <c r="F143" s="60"/>
      <c r="G143" s="60" t="str">
        <f>'ブロック割り'!A35</f>
        <v>奈良</v>
      </c>
      <c r="I143" s="60" t="str">
        <f>'ブロック割り'!A81</f>
        <v>大阪</v>
      </c>
      <c r="J143" s="60"/>
      <c r="K143" s="60">
        <v>2</v>
      </c>
      <c r="L143" s="62" t="s">
        <v>300</v>
      </c>
      <c r="M143" s="60">
        <v>0</v>
      </c>
      <c r="N143" s="60"/>
      <c r="O143" s="60" t="str">
        <f>'ブロック割り'!A83</f>
        <v>新潟</v>
      </c>
    </row>
    <row r="144" spans="1:15" ht="13.5">
      <c r="A144" s="60"/>
      <c r="B144" s="60"/>
      <c r="C144" s="60"/>
      <c r="D144" s="62"/>
      <c r="E144" s="60"/>
      <c r="F144" s="60"/>
      <c r="G144" s="60"/>
      <c r="I144" s="60"/>
      <c r="J144" s="60"/>
      <c r="K144" s="60"/>
      <c r="L144" s="62"/>
      <c r="M144" s="60"/>
      <c r="N144" s="60"/>
      <c r="O144" s="60"/>
    </row>
    <row r="145" spans="1:9" ht="13.5">
      <c r="A145" t="s">
        <v>302</v>
      </c>
      <c r="I145" t="s">
        <v>306</v>
      </c>
    </row>
    <row r="146" spans="1:15" ht="13.5">
      <c r="A146" s="60"/>
      <c r="B146" s="60"/>
      <c r="C146" s="60">
        <v>0</v>
      </c>
      <c r="D146" s="62" t="s">
        <v>300</v>
      </c>
      <c r="E146" s="60">
        <v>0</v>
      </c>
      <c r="F146" s="60"/>
      <c r="G146" s="60"/>
      <c r="I146" s="60"/>
      <c r="J146" s="60"/>
      <c r="K146" s="60">
        <v>0</v>
      </c>
      <c r="L146" s="62" t="s">
        <v>300</v>
      </c>
      <c r="M146" s="60">
        <v>1</v>
      </c>
      <c r="N146" s="60"/>
      <c r="O146" s="60"/>
    </row>
    <row r="147" spans="1:15" ht="13.5">
      <c r="A147" s="60" t="str">
        <f>'ブロック割り'!A42</f>
        <v>松本トレセン</v>
      </c>
      <c r="B147" s="64">
        <f>IF(C146="","",(C146+C148))</f>
        <v>0</v>
      </c>
      <c r="C147" s="60"/>
      <c r="D147" s="60"/>
      <c r="E147" s="60"/>
      <c r="F147" s="64">
        <f>IF(E146="","",(E146+E148))</f>
        <v>0</v>
      </c>
      <c r="G147" s="60" t="str">
        <f>'ブロック割り'!A48</f>
        <v>上婦負</v>
      </c>
      <c r="I147" s="60" t="str">
        <f>'ブロック割り'!A90</f>
        <v>廿日市</v>
      </c>
      <c r="J147" s="64">
        <f>IF(K146="","",(K146+K148))</f>
        <v>0</v>
      </c>
      <c r="K147" s="60"/>
      <c r="L147" s="60"/>
      <c r="M147" s="60"/>
      <c r="N147" s="64">
        <f>IF(M146="","",(M146+M148))</f>
        <v>4</v>
      </c>
      <c r="O147" s="60" t="str">
        <f>'ブロック割り'!A96</f>
        <v>黒部下新川</v>
      </c>
    </row>
    <row r="148" spans="1:15" ht="13.5">
      <c r="A148" s="60" t="str">
        <f>'ブロック割り'!A43</f>
        <v>長野</v>
      </c>
      <c r="B148" s="60"/>
      <c r="C148" s="60">
        <v>0</v>
      </c>
      <c r="D148" s="62" t="s">
        <v>300</v>
      </c>
      <c r="E148" s="60">
        <v>0</v>
      </c>
      <c r="F148" s="60"/>
      <c r="G148" s="60" t="str">
        <f>'ブロック割り'!A49</f>
        <v>富山</v>
      </c>
      <c r="I148" s="60" t="str">
        <f>'ブロック割り'!A96</f>
        <v>黒部下新川</v>
      </c>
      <c r="J148" s="60"/>
      <c r="K148" s="60">
        <v>0</v>
      </c>
      <c r="L148" s="62" t="s">
        <v>300</v>
      </c>
      <c r="M148" s="60">
        <v>3</v>
      </c>
      <c r="N148" s="60"/>
      <c r="O148" s="60" t="str">
        <f>'ブロック割り'!A97</f>
        <v>富山</v>
      </c>
    </row>
    <row r="149" spans="1:15" ht="13.5">
      <c r="A149" s="60"/>
      <c r="B149" s="60"/>
      <c r="C149" s="60"/>
      <c r="D149" s="60"/>
      <c r="E149" s="60"/>
      <c r="F149" s="60"/>
      <c r="G149" s="60"/>
      <c r="I149" s="60"/>
      <c r="J149" s="60"/>
      <c r="K149" s="60"/>
      <c r="L149" s="60"/>
      <c r="M149" s="60"/>
      <c r="N149" s="60"/>
      <c r="O149" s="60"/>
    </row>
    <row r="150" spans="1:15" ht="13.5">
      <c r="A150" s="60"/>
      <c r="B150" s="60"/>
      <c r="C150" s="60">
        <v>0</v>
      </c>
      <c r="D150" s="62" t="s">
        <v>300</v>
      </c>
      <c r="E150" s="60">
        <v>2</v>
      </c>
      <c r="F150" s="60"/>
      <c r="G150" s="60"/>
      <c r="I150" s="60"/>
      <c r="J150" s="60"/>
      <c r="K150" s="60">
        <v>0</v>
      </c>
      <c r="L150" s="62" t="s">
        <v>300</v>
      </c>
      <c r="M150" s="60">
        <v>0</v>
      </c>
      <c r="N150" s="60"/>
      <c r="O150" s="60"/>
    </row>
    <row r="151" spans="1:15" ht="13.5">
      <c r="A151" s="60" t="str">
        <f>'ブロック割り'!A44</f>
        <v>坂井トレセン</v>
      </c>
      <c r="B151" s="64">
        <f>IF(C150="","",(C150+C152))</f>
        <v>0</v>
      </c>
      <c r="C151" s="60"/>
      <c r="D151" s="60"/>
      <c r="E151" s="60"/>
      <c r="F151" s="64">
        <f>IF(E150="","",(E150+E152))</f>
        <v>2</v>
      </c>
      <c r="G151" s="60" t="str">
        <f>'ブロック割り'!A46</f>
        <v>名古屋ＦＣ</v>
      </c>
      <c r="I151" s="60" t="str">
        <f>'ブロック割り'!A92</f>
        <v>アバンツァーレ仙台</v>
      </c>
      <c r="J151" s="64">
        <f>IF(K150="","",(K150+K152))</f>
        <v>1</v>
      </c>
      <c r="K151" s="60"/>
      <c r="L151" s="60"/>
      <c r="M151" s="60"/>
      <c r="N151" s="64">
        <f>IF(M150="","",(M150+M152))</f>
        <v>0</v>
      </c>
      <c r="O151" s="60" t="str">
        <f>'ブロック割り'!A94</f>
        <v>東海スポーツ</v>
      </c>
    </row>
    <row r="152" spans="1:15" ht="13.5">
      <c r="A152" s="60" t="str">
        <f>'ブロック割り'!A45</f>
        <v>福井</v>
      </c>
      <c r="B152" s="60"/>
      <c r="C152" s="60">
        <v>0</v>
      </c>
      <c r="D152" s="62" t="s">
        <v>300</v>
      </c>
      <c r="E152" s="60">
        <v>0</v>
      </c>
      <c r="F152" s="60"/>
      <c r="G152" s="60" t="str">
        <f>'ブロック割り'!A47</f>
        <v>愛知</v>
      </c>
      <c r="I152" s="60" t="str">
        <f>'ブロック割り'!A93</f>
        <v>宮城</v>
      </c>
      <c r="J152" s="60"/>
      <c r="K152" s="60">
        <v>1</v>
      </c>
      <c r="L152" s="62" t="s">
        <v>300</v>
      </c>
      <c r="M152" s="60">
        <v>0</v>
      </c>
      <c r="N152" s="60"/>
      <c r="O152" s="60" t="str">
        <f>'ブロック割り'!A95</f>
        <v>愛知</v>
      </c>
    </row>
    <row r="153" spans="1:15" ht="13.5">
      <c r="A153" s="60"/>
      <c r="B153" s="60"/>
      <c r="C153" s="60"/>
      <c r="D153" s="62"/>
      <c r="E153" s="60"/>
      <c r="F153" s="60"/>
      <c r="G153" s="60"/>
      <c r="I153" s="60"/>
      <c r="J153" s="60"/>
      <c r="K153" s="60"/>
      <c r="L153" s="62"/>
      <c r="M153" s="60"/>
      <c r="N153" s="60"/>
      <c r="O153" s="60"/>
    </row>
    <row r="154" spans="1:15" ht="13.5">
      <c r="A154" s="60" t="s">
        <v>298</v>
      </c>
      <c r="B154" s="69" t="s">
        <v>326</v>
      </c>
      <c r="C154" s="60"/>
      <c r="D154" s="62"/>
      <c r="E154" s="60"/>
      <c r="F154" s="60"/>
      <c r="G154" s="60"/>
      <c r="I154" s="60"/>
      <c r="J154" s="60"/>
      <c r="K154" s="60"/>
      <c r="L154" s="62"/>
      <c r="M154" s="60"/>
      <c r="N154" s="60"/>
      <c r="O154" s="60"/>
    </row>
    <row r="155" spans="1:15" ht="13.5">
      <c r="A155" s="60" t="s">
        <v>309</v>
      </c>
      <c r="B155" s="69" t="s">
        <v>328</v>
      </c>
      <c r="C155" s="60"/>
      <c r="D155" s="62"/>
      <c r="E155" s="60"/>
      <c r="F155" s="60"/>
      <c r="G155" s="60"/>
      <c r="I155" s="60"/>
      <c r="J155" s="60"/>
      <c r="K155" s="60"/>
      <c r="L155" s="62"/>
      <c r="M155" s="60"/>
      <c r="N155" s="60"/>
      <c r="O155" s="60"/>
    </row>
    <row r="156" spans="1:15" ht="13.5">
      <c r="A156" s="60" t="s">
        <v>310</v>
      </c>
      <c r="B156" s="69" t="s">
        <v>329</v>
      </c>
      <c r="C156" s="60"/>
      <c r="D156" s="62"/>
      <c r="E156" s="60"/>
      <c r="F156" s="60"/>
      <c r="G156" s="60"/>
      <c r="I156" s="60"/>
      <c r="J156" s="60"/>
      <c r="K156" s="60"/>
      <c r="L156" s="62"/>
      <c r="M156" s="60"/>
      <c r="N156" s="60"/>
      <c r="O156" s="60"/>
    </row>
    <row r="157" spans="1:15" ht="13.5">
      <c r="A157" s="60" t="s">
        <v>311</v>
      </c>
      <c r="B157" s="69" t="s">
        <v>342</v>
      </c>
      <c r="C157" s="60"/>
      <c r="D157" s="62"/>
      <c r="E157" s="60"/>
      <c r="F157" s="60"/>
      <c r="G157" s="60"/>
      <c r="I157" s="60"/>
      <c r="J157" s="60"/>
      <c r="K157" s="60"/>
      <c r="L157" s="62"/>
      <c r="M157" s="60"/>
      <c r="N157" s="60"/>
      <c r="O157" s="60"/>
    </row>
    <row r="158" spans="1:15" ht="13.5">
      <c r="A158" s="60" t="s">
        <v>312</v>
      </c>
      <c r="B158" s="69" t="s">
        <v>327</v>
      </c>
      <c r="C158" s="60"/>
      <c r="D158" s="62"/>
      <c r="E158" s="60"/>
      <c r="F158" s="60"/>
      <c r="G158" s="60"/>
      <c r="I158" s="60"/>
      <c r="J158" s="60"/>
      <c r="K158" s="60"/>
      <c r="L158" s="62"/>
      <c r="M158" s="60"/>
      <c r="N158" s="60"/>
      <c r="O158" s="60"/>
    </row>
    <row r="159" spans="1:15" ht="13.5">
      <c r="A159" s="60" t="s">
        <v>313</v>
      </c>
      <c r="B159" s="69" t="s">
        <v>330</v>
      </c>
      <c r="C159" s="60"/>
      <c r="D159" s="62"/>
      <c r="E159" s="60"/>
      <c r="F159" s="60"/>
      <c r="G159" s="60"/>
      <c r="I159" s="60"/>
      <c r="J159" s="60"/>
      <c r="K159" s="60"/>
      <c r="L159" s="62"/>
      <c r="M159" s="60"/>
      <c r="N159" s="60"/>
      <c r="O159" s="60"/>
    </row>
    <row r="160" spans="1:15" ht="13.5">
      <c r="A160" s="60" t="s">
        <v>314</v>
      </c>
      <c r="B160" s="69" t="s">
        <v>331</v>
      </c>
      <c r="C160" s="60"/>
      <c r="D160" s="62"/>
      <c r="E160" s="60"/>
      <c r="F160" s="60"/>
      <c r="G160" s="60"/>
      <c r="I160" s="60"/>
      <c r="J160" s="60"/>
      <c r="K160" s="60"/>
      <c r="L160" s="62"/>
      <c r="M160" s="60"/>
      <c r="N160" s="60"/>
      <c r="O160" s="60"/>
    </row>
    <row r="161" spans="1:15" ht="13.5">
      <c r="A161" s="60" t="s">
        <v>315</v>
      </c>
      <c r="B161" s="69" t="s">
        <v>341</v>
      </c>
      <c r="C161" s="60"/>
      <c r="D161" s="62"/>
      <c r="E161" s="60"/>
      <c r="F161" s="60"/>
      <c r="G161" s="60"/>
      <c r="I161" s="60"/>
      <c r="J161" s="60"/>
      <c r="K161" s="60"/>
      <c r="L161" s="62"/>
      <c r="M161" s="60"/>
      <c r="N161" s="60"/>
      <c r="O161" s="60"/>
    </row>
    <row r="162" spans="1:15" ht="13.5">
      <c r="A162" s="60"/>
      <c r="B162" s="69"/>
      <c r="C162" s="60"/>
      <c r="D162" s="62"/>
      <c r="E162" s="60"/>
      <c r="F162" s="60"/>
      <c r="G162" s="60"/>
      <c r="I162" s="60"/>
      <c r="J162" s="60"/>
      <c r="K162" s="60"/>
      <c r="L162" s="62"/>
      <c r="M162" s="60"/>
      <c r="N162" s="60"/>
      <c r="O162" s="60"/>
    </row>
    <row r="163" spans="1:15" ht="13.5">
      <c r="A163" s="60"/>
      <c r="B163" s="69"/>
      <c r="C163" s="60"/>
      <c r="D163" s="62"/>
      <c r="E163" s="60"/>
      <c r="F163" s="60"/>
      <c r="G163" s="60"/>
      <c r="I163" s="60"/>
      <c r="J163" s="60"/>
      <c r="K163" s="60"/>
      <c r="L163" s="62"/>
      <c r="M163" s="60"/>
      <c r="N163" s="60"/>
      <c r="O163" s="60"/>
    </row>
    <row r="164" spans="1:15" ht="13.5">
      <c r="A164" s="60"/>
      <c r="B164" s="69"/>
      <c r="C164" s="60"/>
      <c r="D164" s="62"/>
      <c r="E164" s="60"/>
      <c r="F164" s="60"/>
      <c r="G164" s="60"/>
      <c r="I164" s="60"/>
      <c r="J164" s="60"/>
      <c r="K164" s="60"/>
      <c r="L164" s="62"/>
      <c r="M164" s="60"/>
      <c r="N164" s="60"/>
      <c r="O164" s="60"/>
    </row>
    <row r="165" spans="1:15" ht="13.5">
      <c r="A165" s="60"/>
      <c r="B165" s="69"/>
      <c r="C165" s="60"/>
      <c r="D165" s="62"/>
      <c r="E165" s="60"/>
      <c r="F165" s="60"/>
      <c r="G165" s="60"/>
      <c r="I165" s="60"/>
      <c r="J165" s="60"/>
      <c r="K165" s="60"/>
      <c r="L165" s="62"/>
      <c r="M165" s="60"/>
      <c r="N165" s="60"/>
      <c r="O165" s="60"/>
    </row>
    <row r="166" spans="1:15" ht="13.5">
      <c r="A166" s="263" t="s">
        <v>233</v>
      </c>
      <c r="B166" s="263"/>
      <c r="C166" s="263"/>
      <c r="D166" s="9"/>
      <c r="E166" s="9"/>
      <c r="F166" s="60"/>
      <c r="G166" s="60"/>
      <c r="I166" s="97" t="s">
        <v>30</v>
      </c>
      <c r="J166" s="60"/>
      <c r="K166" s="60"/>
      <c r="L166" s="62"/>
      <c r="M166" s="60"/>
      <c r="N166" s="60"/>
      <c r="O166" s="60"/>
    </row>
    <row r="167" spans="1:15" ht="13.5">
      <c r="A167" s="96" t="s">
        <v>234</v>
      </c>
      <c r="B167" s="60"/>
      <c r="C167" s="60"/>
      <c r="D167" s="68"/>
      <c r="E167" s="60"/>
      <c r="F167" s="60"/>
      <c r="G167" s="60"/>
      <c r="I167" s="98" t="s">
        <v>234</v>
      </c>
      <c r="J167" s="60"/>
      <c r="K167" s="60"/>
      <c r="L167" s="60"/>
      <c r="M167" s="60"/>
      <c r="N167" s="60"/>
      <c r="O167" s="60"/>
    </row>
    <row r="168" spans="1:15" ht="13.5">
      <c r="A168" s="60"/>
      <c r="B168" s="60"/>
      <c r="C168" s="60">
        <v>1</v>
      </c>
      <c r="D168" s="62" t="s">
        <v>235</v>
      </c>
      <c r="E168" s="60">
        <v>1</v>
      </c>
      <c r="F168" s="60"/>
      <c r="G168" s="60"/>
      <c r="I168" s="60"/>
      <c r="J168" s="60"/>
      <c r="K168" s="60">
        <v>0</v>
      </c>
      <c r="L168" s="62" t="s">
        <v>235</v>
      </c>
      <c r="M168" s="60">
        <v>1</v>
      </c>
      <c r="N168" s="60"/>
      <c r="O168" s="60"/>
    </row>
    <row r="169" spans="1:15" ht="13.5">
      <c r="A169" s="60" t="s">
        <v>173</v>
      </c>
      <c r="B169" s="64">
        <f>IF(C168="","",(C168+C170))</f>
        <v>1</v>
      </c>
      <c r="C169" s="60">
        <v>2</v>
      </c>
      <c r="D169" s="60" t="s">
        <v>346</v>
      </c>
      <c r="E169" s="60">
        <v>4</v>
      </c>
      <c r="F169" s="64">
        <f>IF(E168="","",(E168+E170))</f>
        <v>1</v>
      </c>
      <c r="G169" s="60" t="s">
        <v>212</v>
      </c>
      <c r="I169" s="60" t="s">
        <v>335</v>
      </c>
      <c r="J169" s="64">
        <f>IF(K168="","",(K168+K170))</f>
        <v>0</v>
      </c>
      <c r="K169" s="60"/>
      <c r="L169" s="60"/>
      <c r="M169" s="60"/>
      <c r="N169" s="64">
        <f>IF(M168="","",(M168+M170))</f>
        <v>2</v>
      </c>
      <c r="O169" s="60" t="s">
        <v>197</v>
      </c>
    </row>
    <row r="170" spans="1:15" ht="13.5">
      <c r="A170" s="60" t="s">
        <v>236</v>
      </c>
      <c r="B170" s="60"/>
      <c r="C170" s="60">
        <v>0</v>
      </c>
      <c r="D170" s="62" t="s">
        <v>300</v>
      </c>
      <c r="E170" s="60">
        <v>0</v>
      </c>
      <c r="F170" s="60"/>
      <c r="G170" s="60" t="s">
        <v>237</v>
      </c>
      <c r="I170" s="60" t="s">
        <v>238</v>
      </c>
      <c r="J170" s="60"/>
      <c r="K170" s="60">
        <v>0</v>
      </c>
      <c r="L170" s="62" t="s">
        <v>300</v>
      </c>
      <c r="M170" s="60">
        <v>1</v>
      </c>
      <c r="N170" s="60"/>
      <c r="O170" s="60" t="s">
        <v>239</v>
      </c>
    </row>
    <row r="171" spans="1:15" ht="13.5">
      <c r="A171" s="60"/>
      <c r="B171" s="60"/>
      <c r="C171" s="60"/>
      <c r="D171" s="60"/>
      <c r="E171" s="60"/>
      <c r="F171" s="60"/>
      <c r="G171" s="60"/>
      <c r="I171" s="60" t="s">
        <v>240</v>
      </c>
      <c r="J171" s="60"/>
      <c r="K171" s="60"/>
      <c r="L171" s="60"/>
      <c r="M171" s="60"/>
      <c r="N171" s="60"/>
      <c r="O171" s="60"/>
    </row>
    <row r="172" spans="1:15" ht="13.5">
      <c r="A172" s="60"/>
      <c r="B172" s="60"/>
      <c r="C172" s="60">
        <v>1</v>
      </c>
      <c r="D172" s="62" t="s">
        <v>96</v>
      </c>
      <c r="E172" s="60">
        <v>1</v>
      </c>
      <c r="F172" s="60"/>
      <c r="G172" s="60"/>
      <c r="I172" s="60"/>
      <c r="J172" s="60"/>
      <c r="K172" s="60">
        <v>1</v>
      </c>
      <c r="L172" s="62" t="s">
        <v>96</v>
      </c>
      <c r="M172" s="60">
        <v>2</v>
      </c>
      <c r="N172" s="60"/>
      <c r="O172" s="60"/>
    </row>
    <row r="173" spans="1:15" ht="13.5">
      <c r="A173" s="60" t="s">
        <v>175</v>
      </c>
      <c r="B173" s="64">
        <f>IF(C172="","",(C172+C174))</f>
        <v>1</v>
      </c>
      <c r="C173" s="60"/>
      <c r="D173" s="60"/>
      <c r="E173" s="60"/>
      <c r="F173" s="64">
        <f>IF(E172="","",(E172+E174))</f>
        <v>3</v>
      </c>
      <c r="G173" s="60" t="s">
        <v>222</v>
      </c>
      <c r="I173" s="60" t="s">
        <v>337</v>
      </c>
      <c r="J173" s="64">
        <f>IF(K172="","",(K172+K174))</f>
        <v>1</v>
      </c>
      <c r="K173" s="60"/>
      <c r="L173" s="60"/>
      <c r="M173" s="60"/>
      <c r="N173" s="64">
        <f>IF(M172="","",(M172+M174))</f>
        <v>4</v>
      </c>
      <c r="O173" s="60" t="s">
        <v>214</v>
      </c>
    </row>
    <row r="174" spans="1:15" ht="13.5">
      <c r="A174" s="60" t="s">
        <v>241</v>
      </c>
      <c r="B174" s="60"/>
      <c r="C174" s="60">
        <v>0</v>
      </c>
      <c r="D174" s="62" t="s">
        <v>300</v>
      </c>
      <c r="E174" s="60">
        <v>2</v>
      </c>
      <c r="F174" s="60"/>
      <c r="G174" s="60" t="s">
        <v>242</v>
      </c>
      <c r="I174" s="60" t="s">
        <v>243</v>
      </c>
      <c r="J174" s="60"/>
      <c r="K174" s="60">
        <v>0</v>
      </c>
      <c r="L174" s="62" t="s">
        <v>300</v>
      </c>
      <c r="M174" s="60">
        <v>2</v>
      </c>
      <c r="N174" s="60"/>
      <c r="O174" s="60" t="s">
        <v>244</v>
      </c>
    </row>
    <row r="175" spans="1:15" ht="13.5">
      <c r="A175" s="252"/>
      <c r="B175" s="252"/>
      <c r="C175" s="252"/>
      <c r="D175" s="252"/>
      <c r="E175" s="60"/>
      <c r="F175" s="60"/>
      <c r="G175" s="60"/>
      <c r="I175" s="60"/>
      <c r="J175" s="60"/>
      <c r="K175" s="60"/>
      <c r="L175" s="60"/>
      <c r="M175" s="60"/>
      <c r="N175" s="60"/>
      <c r="O175" s="60"/>
    </row>
    <row r="176" spans="1:15" ht="13.5">
      <c r="A176" s="60"/>
      <c r="B176" s="60"/>
      <c r="C176" s="60">
        <v>2</v>
      </c>
      <c r="D176" s="62" t="s">
        <v>300</v>
      </c>
      <c r="E176" s="60">
        <v>2</v>
      </c>
      <c r="F176" s="60"/>
      <c r="G176" s="60"/>
      <c r="I176" s="60"/>
      <c r="J176" s="60"/>
      <c r="K176" s="60">
        <v>1</v>
      </c>
      <c r="L176" s="62" t="s">
        <v>300</v>
      </c>
      <c r="M176" s="60">
        <v>0</v>
      </c>
      <c r="N176" s="60"/>
      <c r="O176" s="60"/>
    </row>
    <row r="177" spans="1:15" ht="13.5">
      <c r="A177" s="60" t="s">
        <v>333</v>
      </c>
      <c r="B177" s="64">
        <f>IF(C176="","",(C176+C178))</f>
        <v>2</v>
      </c>
      <c r="C177" s="60"/>
      <c r="D177" s="60"/>
      <c r="E177" s="60"/>
      <c r="F177" s="64">
        <f>IF(E176="","",(E176+E178))</f>
        <v>3</v>
      </c>
      <c r="G177" s="60" t="s">
        <v>201</v>
      </c>
      <c r="I177" s="60" t="s">
        <v>185</v>
      </c>
      <c r="J177" s="64">
        <f>IF(K176="","",(K176+K178))</f>
        <v>2</v>
      </c>
      <c r="K177" s="60"/>
      <c r="L177" s="60"/>
      <c r="M177" s="60"/>
      <c r="N177" s="64">
        <f>IF(M176="","",(M176+M178))</f>
        <v>0</v>
      </c>
      <c r="O177" s="60" t="s">
        <v>345</v>
      </c>
    </row>
    <row r="178" spans="1:15" ht="13.5">
      <c r="A178" s="60" t="s">
        <v>245</v>
      </c>
      <c r="B178" s="60"/>
      <c r="C178" s="60">
        <v>0</v>
      </c>
      <c r="D178" s="62" t="s">
        <v>300</v>
      </c>
      <c r="E178" s="60">
        <v>1</v>
      </c>
      <c r="F178" s="60"/>
      <c r="G178" s="60" t="s">
        <v>246</v>
      </c>
      <c r="I178" s="22" t="s">
        <v>247</v>
      </c>
      <c r="J178" s="60"/>
      <c r="K178" s="60">
        <v>1</v>
      </c>
      <c r="L178" s="62" t="s">
        <v>300</v>
      </c>
      <c r="M178" s="60">
        <v>0</v>
      </c>
      <c r="N178" s="60"/>
      <c r="O178" s="22" t="s">
        <v>248</v>
      </c>
    </row>
    <row r="179" spans="1:15" ht="13.5">
      <c r="A179" s="70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</row>
    <row r="180" spans="1:15" ht="13.5">
      <c r="A180" s="60"/>
      <c r="B180" s="60"/>
      <c r="C180" s="60">
        <v>0</v>
      </c>
      <c r="D180" s="62" t="s">
        <v>300</v>
      </c>
      <c r="E180" s="60">
        <v>1</v>
      </c>
      <c r="F180" s="60"/>
      <c r="G180" s="60"/>
      <c r="H180" s="22"/>
      <c r="I180" s="60"/>
      <c r="J180" s="60"/>
      <c r="K180" s="60">
        <v>0</v>
      </c>
      <c r="L180" s="62" t="s">
        <v>300</v>
      </c>
      <c r="M180" s="60">
        <v>1</v>
      </c>
      <c r="N180" s="60"/>
      <c r="O180" s="60"/>
    </row>
    <row r="181" spans="1:15" ht="13.5">
      <c r="A181" s="60" t="s">
        <v>191</v>
      </c>
      <c r="B181" s="64">
        <f>IF(C180="","",(C180+C182))</f>
        <v>1</v>
      </c>
      <c r="C181" s="60"/>
      <c r="D181" s="60"/>
      <c r="E181" s="60"/>
      <c r="F181" s="64">
        <f>IF(E180="","",(E180+E182))</f>
        <v>2</v>
      </c>
      <c r="G181" s="60" t="s">
        <v>193</v>
      </c>
      <c r="H181" s="45"/>
      <c r="I181" s="60" t="s">
        <v>187</v>
      </c>
      <c r="J181" s="64">
        <f>IF(K180="","",(K180+K182))</f>
        <v>0</v>
      </c>
      <c r="K181" s="60"/>
      <c r="L181" s="60"/>
      <c r="M181" s="60"/>
      <c r="N181" s="64">
        <f>IF(M180="","",(M180+M182))</f>
        <v>1</v>
      </c>
      <c r="O181" s="60" t="s">
        <v>211</v>
      </c>
    </row>
    <row r="182" spans="1:15" ht="13.5">
      <c r="A182" s="22" t="s">
        <v>249</v>
      </c>
      <c r="B182" s="60"/>
      <c r="C182" s="60">
        <v>1</v>
      </c>
      <c r="D182" s="62" t="s">
        <v>300</v>
      </c>
      <c r="E182" s="60">
        <v>1</v>
      </c>
      <c r="F182" s="60"/>
      <c r="G182" s="60" t="s">
        <v>250</v>
      </c>
      <c r="H182" s="45"/>
      <c r="I182" s="22" t="s">
        <v>251</v>
      </c>
      <c r="J182" s="60"/>
      <c r="K182" s="60">
        <v>0</v>
      </c>
      <c r="L182" s="62" t="s">
        <v>300</v>
      </c>
      <c r="M182" s="60">
        <v>0</v>
      </c>
      <c r="N182" s="60"/>
      <c r="O182" s="22" t="s">
        <v>252</v>
      </c>
    </row>
    <row r="183" ht="13.5">
      <c r="I183" t="s">
        <v>253</v>
      </c>
    </row>
    <row r="184" spans="2:15" ht="13.5">
      <c r="B184" s="60"/>
      <c r="C184" s="60">
        <v>0</v>
      </c>
      <c r="D184" s="62" t="s">
        <v>254</v>
      </c>
      <c r="E184" s="60">
        <v>1</v>
      </c>
      <c r="F184" s="60"/>
      <c r="G184" s="60"/>
      <c r="I184" s="60"/>
      <c r="J184" s="60"/>
      <c r="K184" s="60">
        <v>1</v>
      </c>
      <c r="L184" s="62" t="s">
        <v>254</v>
      </c>
      <c r="M184" s="60">
        <v>2</v>
      </c>
      <c r="N184" s="60"/>
      <c r="O184" s="60"/>
    </row>
    <row r="185" spans="1:15" ht="13.5">
      <c r="A185" s="1" t="s">
        <v>195</v>
      </c>
      <c r="B185" s="64">
        <f>IF(C184="","",(C184+C186))</f>
        <v>0</v>
      </c>
      <c r="C185" s="60"/>
      <c r="D185" s="60"/>
      <c r="E185" s="60"/>
      <c r="F185" s="64">
        <f>IF(E184="","",(E184+E186))</f>
        <v>1</v>
      </c>
      <c r="G185" s="60" t="s">
        <v>189</v>
      </c>
      <c r="I185" s="60" t="s">
        <v>197</v>
      </c>
      <c r="J185" s="64">
        <f>IF(K184="","",(K184+K186))</f>
        <v>1</v>
      </c>
      <c r="K185" s="60"/>
      <c r="L185" s="60"/>
      <c r="M185" s="60"/>
      <c r="N185" s="64">
        <f>IF(M184="","",(M184+M186))</f>
        <v>4</v>
      </c>
      <c r="O185" s="60" t="s">
        <v>214</v>
      </c>
    </row>
    <row r="186" spans="1:15" ht="13.5">
      <c r="A186" s="60" t="s">
        <v>255</v>
      </c>
      <c r="B186" s="60"/>
      <c r="C186" s="60">
        <v>0</v>
      </c>
      <c r="D186" s="62" t="s">
        <v>300</v>
      </c>
      <c r="E186" s="60">
        <v>0</v>
      </c>
      <c r="F186" s="60"/>
      <c r="G186" s="60" t="s">
        <v>256</v>
      </c>
      <c r="I186" s="22" t="s">
        <v>257</v>
      </c>
      <c r="J186" s="60"/>
      <c r="K186" s="60">
        <v>0</v>
      </c>
      <c r="L186" s="62" t="s">
        <v>258</v>
      </c>
      <c r="M186" s="60">
        <v>2</v>
      </c>
      <c r="N186" s="60"/>
      <c r="O186" s="22" t="s">
        <v>259</v>
      </c>
    </row>
    <row r="188" spans="1:15" ht="13.5">
      <c r="A188" s="60"/>
      <c r="B188" s="60"/>
      <c r="C188" s="60">
        <v>0</v>
      </c>
      <c r="D188" s="62" t="s">
        <v>258</v>
      </c>
      <c r="E188" s="60">
        <v>0</v>
      </c>
      <c r="F188" s="60"/>
      <c r="G188" s="60"/>
      <c r="I188" s="60"/>
      <c r="J188" s="60"/>
      <c r="K188" s="60">
        <v>0</v>
      </c>
      <c r="L188" s="62" t="s">
        <v>258</v>
      </c>
      <c r="M188" s="60">
        <v>0</v>
      </c>
      <c r="N188" s="60"/>
      <c r="O188" s="60"/>
    </row>
    <row r="189" spans="1:15" ht="13.5">
      <c r="A189" s="60" t="s">
        <v>199</v>
      </c>
      <c r="B189" s="64">
        <f>IF(C188="","",(C188+C190))</f>
        <v>1</v>
      </c>
      <c r="C189" s="60"/>
      <c r="D189" s="60"/>
      <c r="E189" s="60"/>
      <c r="F189" s="64">
        <f>IF(E188="","",(E188+E190))</f>
        <v>0</v>
      </c>
      <c r="G189" s="60" t="s">
        <v>181</v>
      </c>
      <c r="I189" s="60" t="s">
        <v>185</v>
      </c>
      <c r="J189" s="64">
        <f>IF(K188="","",(K188+K190))</f>
        <v>1</v>
      </c>
      <c r="K189" s="60"/>
      <c r="L189" s="60"/>
      <c r="M189" s="60"/>
      <c r="N189" s="64">
        <f>IF(M188="","",(M188+M190))</f>
        <v>0</v>
      </c>
      <c r="O189" s="60" t="s">
        <v>211</v>
      </c>
    </row>
    <row r="190" spans="1:15" ht="13.5">
      <c r="A190" s="60" t="s">
        <v>260</v>
      </c>
      <c r="B190" s="60"/>
      <c r="C190" s="60">
        <v>1</v>
      </c>
      <c r="D190" s="62" t="s">
        <v>300</v>
      </c>
      <c r="E190" s="60">
        <v>0</v>
      </c>
      <c r="F190" s="60"/>
      <c r="G190" s="60" t="s">
        <v>261</v>
      </c>
      <c r="I190" s="22" t="s">
        <v>262</v>
      </c>
      <c r="J190" s="60"/>
      <c r="K190" s="60">
        <v>1</v>
      </c>
      <c r="L190" s="62" t="s">
        <v>258</v>
      </c>
      <c r="M190" s="60">
        <v>0</v>
      </c>
      <c r="N190" s="60"/>
      <c r="O190" s="22" t="s">
        <v>263</v>
      </c>
    </row>
    <row r="192" spans="1:7" ht="13.5">
      <c r="A192" s="60"/>
      <c r="B192" s="60"/>
      <c r="C192" s="60">
        <v>0</v>
      </c>
      <c r="D192" s="62" t="s">
        <v>258</v>
      </c>
      <c r="E192" s="60">
        <v>0</v>
      </c>
      <c r="F192" s="60"/>
      <c r="G192" s="60"/>
    </row>
    <row r="193" spans="1:7" ht="13.5">
      <c r="A193" s="60" t="s">
        <v>223</v>
      </c>
      <c r="B193" s="64">
        <f>IF(C192="","",(C192+C194))</f>
        <v>0</v>
      </c>
      <c r="C193" s="60">
        <v>4</v>
      </c>
      <c r="D193" s="60" t="s">
        <v>349</v>
      </c>
      <c r="E193" s="60">
        <v>1</v>
      </c>
      <c r="F193" s="64">
        <f>IF(E192="","",(E192+E194))</f>
        <v>0</v>
      </c>
      <c r="G193" s="60" t="s">
        <v>179</v>
      </c>
    </row>
    <row r="194" spans="1:9" ht="13.5">
      <c r="A194" s="60" t="s">
        <v>264</v>
      </c>
      <c r="B194" s="60"/>
      <c r="C194" s="60">
        <v>0</v>
      </c>
      <c r="D194" s="62" t="s">
        <v>300</v>
      </c>
      <c r="E194" s="60">
        <v>0</v>
      </c>
      <c r="F194" s="60"/>
      <c r="G194" s="60" t="s">
        <v>265</v>
      </c>
      <c r="I194" s="100" t="s">
        <v>31</v>
      </c>
    </row>
    <row r="195" ht="13.5">
      <c r="I195" s="100" t="s">
        <v>234</v>
      </c>
    </row>
    <row r="196" spans="1:15" ht="13.5">
      <c r="A196" s="60"/>
      <c r="B196" s="60"/>
      <c r="C196" s="60">
        <v>1</v>
      </c>
      <c r="D196" s="62" t="s">
        <v>235</v>
      </c>
      <c r="E196" s="60">
        <v>2</v>
      </c>
      <c r="F196" s="60"/>
      <c r="G196" s="60"/>
      <c r="I196" s="60"/>
      <c r="J196" s="60"/>
      <c r="K196" s="60">
        <v>0</v>
      </c>
      <c r="L196" s="62" t="s">
        <v>235</v>
      </c>
      <c r="M196" s="60">
        <v>0</v>
      </c>
      <c r="N196" s="60"/>
      <c r="O196" s="60"/>
    </row>
    <row r="197" spans="1:15" ht="13.5">
      <c r="A197" s="60" t="s">
        <v>344</v>
      </c>
      <c r="B197" s="64">
        <f>IF(C196="","",(C196+C198))</f>
        <v>3</v>
      </c>
      <c r="C197" s="60"/>
      <c r="D197" s="60"/>
      <c r="E197" s="60"/>
      <c r="F197" s="64">
        <f>IF(E196="","",(E196+E198))</f>
        <v>2</v>
      </c>
      <c r="G197" s="60" t="s">
        <v>169</v>
      </c>
      <c r="I197" s="60" t="s">
        <v>336</v>
      </c>
      <c r="J197" s="64">
        <f>IF(K196="","",(K196+K198))</f>
        <v>1</v>
      </c>
      <c r="K197" s="60"/>
      <c r="L197" s="60"/>
      <c r="M197" s="60"/>
      <c r="N197" s="64">
        <f>IF(M196="","",(M196+M198))</f>
        <v>3</v>
      </c>
      <c r="O197" s="60" t="s">
        <v>192</v>
      </c>
    </row>
    <row r="198" spans="1:15" ht="13.5">
      <c r="A198" s="60" t="s">
        <v>266</v>
      </c>
      <c r="B198" s="60"/>
      <c r="C198" s="60">
        <v>2</v>
      </c>
      <c r="D198" s="62" t="s">
        <v>300</v>
      </c>
      <c r="E198" s="60">
        <v>0</v>
      </c>
      <c r="F198" s="60"/>
      <c r="G198" s="60" t="s">
        <v>267</v>
      </c>
      <c r="I198" s="60" t="s">
        <v>268</v>
      </c>
      <c r="J198" s="60"/>
      <c r="K198" s="60">
        <v>1</v>
      </c>
      <c r="L198" s="62" t="s">
        <v>300</v>
      </c>
      <c r="M198" s="60">
        <v>3</v>
      </c>
      <c r="N198" s="60"/>
      <c r="O198" s="60" t="s">
        <v>269</v>
      </c>
    </row>
    <row r="199" spans="9:15" ht="13.5">
      <c r="I199" s="60"/>
      <c r="J199" s="60"/>
      <c r="K199" s="60"/>
      <c r="L199" s="60"/>
      <c r="M199" s="60"/>
      <c r="N199" s="60"/>
      <c r="O199" s="60"/>
    </row>
    <row r="200" spans="9:15" ht="13.5">
      <c r="I200" s="60"/>
      <c r="J200" s="60"/>
      <c r="K200" s="60">
        <v>0</v>
      </c>
      <c r="L200" s="62" t="s">
        <v>300</v>
      </c>
      <c r="M200" s="60">
        <v>2</v>
      </c>
      <c r="N200" s="60"/>
      <c r="O200" s="60"/>
    </row>
    <row r="201" spans="1:15" ht="13.5">
      <c r="A201" s="99" t="s">
        <v>270</v>
      </c>
      <c r="I201" s="60" t="s">
        <v>174</v>
      </c>
      <c r="J201" s="64">
        <f>IF(K200="","",(K200+K202))</f>
        <v>1</v>
      </c>
      <c r="K201" s="60"/>
      <c r="L201" s="60"/>
      <c r="M201" s="60"/>
      <c r="N201" s="64">
        <f>IF(M200="","",(M200+M202))</f>
        <v>2</v>
      </c>
      <c r="O201" s="60" t="s">
        <v>203</v>
      </c>
    </row>
    <row r="202" spans="1:15" ht="13.5">
      <c r="A202" s="60"/>
      <c r="B202" s="60"/>
      <c r="C202" s="60">
        <v>2</v>
      </c>
      <c r="D202" s="62" t="s">
        <v>96</v>
      </c>
      <c r="E202" s="60">
        <v>0</v>
      </c>
      <c r="F202" s="60"/>
      <c r="G202" s="60"/>
      <c r="I202" s="60" t="s">
        <v>271</v>
      </c>
      <c r="J202" s="60"/>
      <c r="K202" s="60">
        <v>1</v>
      </c>
      <c r="L202" s="62" t="s">
        <v>300</v>
      </c>
      <c r="M202" s="60">
        <v>0</v>
      </c>
      <c r="N202" s="60"/>
      <c r="O202" s="60" t="s">
        <v>272</v>
      </c>
    </row>
    <row r="203" spans="1:15" ht="13.5">
      <c r="A203" s="60" t="s">
        <v>212</v>
      </c>
      <c r="B203" s="64">
        <f>IF(C202="","",(C202+C204))</f>
        <v>2</v>
      </c>
      <c r="C203" s="60"/>
      <c r="D203" s="60"/>
      <c r="E203" s="60"/>
      <c r="F203" s="64">
        <f>IF(E202="","",(E202+E204))</f>
        <v>1</v>
      </c>
      <c r="G203" s="60" t="str">
        <f>IF(F173="","",IF(B173&gt;F173,A173,IF(B173&lt;F173,G173)))</f>
        <v>ヴィヴァイオ船橋</v>
      </c>
      <c r="I203" s="60"/>
      <c r="J203" s="60"/>
      <c r="K203" s="60"/>
      <c r="L203" s="60"/>
      <c r="M203" s="60"/>
      <c r="N203" s="60"/>
      <c r="O203" s="60"/>
    </row>
    <row r="204" spans="1:15" ht="13.5">
      <c r="A204" s="60" t="s">
        <v>273</v>
      </c>
      <c r="B204" s="60"/>
      <c r="C204" s="60">
        <v>0</v>
      </c>
      <c r="D204" s="62" t="s">
        <v>235</v>
      </c>
      <c r="E204" s="60">
        <v>1</v>
      </c>
      <c r="F204" s="60"/>
      <c r="G204" s="60" t="s">
        <v>274</v>
      </c>
      <c r="I204" s="60"/>
      <c r="J204" s="60"/>
      <c r="K204" s="60">
        <v>1</v>
      </c>
      <c r="L204" s="62" t="s">
        <v>235</v>
      </c>
      <c r="M204" s="60">
        <v>0</v>
      </c>
      <c r="N204" s="60"/>
      <c r="O204" s="60"/>
    </row>
    <row r="205" spans="2:15" ht="13.5">
      <c r="B205" t="s">
        <v>275</v>
      </c>
      <c r="I205" s="60" t="s">
        <v>180</v>
      </c>
      <c r="J205" s="64">
        <f>IF(K204="","",(K204+K206))</f>
        <v>2</v>
      </c>
      <c r="K205" s="60"/>
      <c r="L205" s="60"/>
      <c r="M205" s="60"/>
      <c r="N205" s="64">
        <f>IF(M204="","",(M204+M206))</f>
        <v>0</v>
      </c>
      <c r="O205" s="60" t="s">
        <v>206</v>
      </c>
    </row>
    <row r="206" spans="1:15" ht="13.5">
      <c r="A206" s="60"/>
      <c r="B206" s="60"/>
      <c r="C206" s="60">
        <v>1</v>
      </c>
      <c r="D206" s="62" t="s">
        <v>96</v>
      </c>
      <c r="E206" s="60">
        <v>0</v>
      </c>
      <c r="F206" s="60"/>
      <c r="G206" s="60"/>
      <c r="I206" s="22" t="s">
        <v>276</v>
      </c>
      <c r="J206" s="60"/>
      <c r="K206" s="60">
        <v>1</v>
      </c>
      <c r="L206" s="62" t="s">
        <v>300</v>
      </c>
      <c r="M206" s="60">
        <v>0</v>
      </c>
      <c r="N206" s="60"/>
      <c r="O206" s="22" t="s">
        <v>277</v>
      </c>
    </row>
    <row r="207" spans="1:15" ht="13.5">
      <c r="A207" s="60" t="s">
        <v>201</v>
      </c>
      <c r="B207" s="64">
        <f>IF(C206="","",(C206+C208))</f>
        <v>4</v>
      </c>
      <c r="C207" s="60"/>
      <c r="D207" s="60"/>
      <c r="E207" s="60"/>
      <c r="F207" s="64">
        <f>IF(E206="","",(E206+E208))</f>
        <v>0</v>
      </c>
      <c r="G207" s="60" t="str">
        <f>IF(F181="","",IF(B181&gt;F181,A181,IF(B181&lt;F181,G181)))</f>
        <v>岐阜トレセン</v>
      </c>
      <c r="I207" s="71"/>
      <c r="J207" s="71"/>
      <c r="K207" s="71"/>
      <c r="L207" s="71"/>
      <c r="M207" s="71"/>
      <c r="N207" s="71"/>
      <c r="O207" s="71"/>
    </row>
    <row r="208" spans="1:15" ht="13.5">
      <c r="A208" s="60" t="s">
        <v>278</v>
      </c>
      <c r="B208" s="60"/>
      <c r="C208" s="60">
        <v>3</v>
      </c>
      <c r="D208" s="62" t="s">
        <v>235</v>
      </c>
      <c r="E208" s="60">
        <v>0</v>
      </c>
      <c r="F208" s="60"/>
      <c r="G208" s="60" t="s">
        <v>279</v>
      </c>
      <c r="I208" s="60"/>
      <c r="J208" s="60"/>
      <c r="K208" s="60">
        <v>0</v>
      </c>
      <c r="L208" s="62" t="s">
        <v>235</v>
      </c>
      <c r="M208" s="60">
        <v>0</v>
      </c>
      <c r="N208" s="60"/>
      <c r="O208" s="60"/>
    </row>
    <row r="209" spans="9:15" ht="13.5">
      <c r="I209" s="60" t="s">
        <v>186</v>
      </c>
      <c r="J209" s="64">
        <f>IF(K208="","",(K208+K210))</f>
        <v>2</v>
      </c>
      <c r="K209" s="60"/>
      <c r="L209" s="60"/>
      <c r="M209" s="60"/>
      <c r="N209" s="64">
        <f>IF(M208="","",(M208+M210))</f>
        <v>0</v>
      </c>
      <c r="O209" s="60" t="s">
        <v>207</v>
      </c>
    </row>
    <row r="210" spans="1:15" ht="13.5">
      <c r="A210" s="60"/>
      <c r="B210" s="60"/>
      <c r="C210" s="60">
        <v>0</v>
      </c>
      <c r="D210" s="62" t="s">
        <v>235</v>
      </c>
      <c r="E210" s="60">
        <v>0</v>
      </c>
      <c r="F210" s="60"/>
      <c r="G210" s="60"/>
      <c r="I210" s="22" t="s">
        <v>280</v>
      </c>
      <c r="J210" s="60"/>
      <c r="K210" s="60">
        <v>2</v>
      </c>
      <c r="L210" s="62" t="s">
        <v>300</v>
      </c>
      <c r="M210" s="60">
        <v>0</v>
      </c>
      <c r="N210" s="60"/>
      <c r="O210" s="22" t="s">
        <v>281</v>
      </c>
    </row>
    <row r="211" spans="1:9" ht="13.5">
      <c r="A211" s="60" t="str">
        <f>IF(B185="","",IF(B185&gt;F185,A185,IF(B185&lt;F185,G185)))</f>
        <v>名古屋ＦＣ</v>
      </c>
      <c r="B211" s="64">
        <f>IF(C210="","",(C210+C212))</f>
        <v>1</v>
      </c>
      <c r="C211" s="60">
        <v>1</v>
      </c>
      <c r="D211" s="60" t="s">
        <v>351</v>
      </c>
      <c r="E211" s="60">
        <v>2</v>
      </c>
      <c r="F211" s="64">
        <f>IF(E210="","",(E210+E212))</f>
        <v>1</v>
      </c>
      <c r="G211" s="60" t="str">
        <f>IF(F189="","",IF(B189&gt;F189,A189,IF(B189&lt;F189,G189)))</f>
        <v>湖西トレセン</v>
      </c>
      <c r="I211" t="s">
        <v>253</v>
      </c>
    </row>
    <row r="212" spans="1:15" ht="13.5">
      <c r="A212" s="60" t="s">
        <v>282</v>
      </c>
      <c r="B212" s="60"/>
      <c r="C212" s="60">
        <v>1</v>
      </c>
      <c r="D212" s="62" t="s">
        <v>235</v>
      </c>
      <c r="E212" s="60">
        <v>1</v>
      </c>
      <c r="F212" s="60"/>
      <c r="G212" s="60" t="s">
        <v>283</v>
      </c>
      <c r="I212" s="60"/>
      <c r="J212" s="60"/>
      <c r="K212" s="60">
        <v>1</v>
      </c>
      <c r="L212" s="62" t="s">
        <v>235</v>
      </c>
      <c r="M212" s="60">
        <v>1</v>
      </c>
      <c r="N212" s="60"/>
      <c r="O212" s="60"/>
    </row>
    <row r="213" spans="9:15" ht="13.5">
      <c r="I213" s="60" t="str">
        <f>IF(J197&gt;N197,I197,IF(J197&lt;N197,O197))</f>
        <v>高岡南部</v>
      </c>
      <c r="J213" s="64">
        <f>IF(K212="","",(K212+K214))</f>
        <v>3</v>
      </c>
      <c r="K213" s="60">
        <v>5</v>
      </c>
      <c r="L213" s="60" t="s">
        <v>349</v>
      </c>
      <c r="M213" s="60">
        <v>4</v>
      </c>
      <c r="N213" s="64">
        <f>IF(M212="","",(M212+M214))</f>
        <v>3</v>
      </c>
      <c r="O213" s="60" t="s">
        <v>203</v>
      </c>
    </row>
    <row r="214" spans="1:15" ht="13.5">
      <c r="A214" s="60"/>
      <c r="B214" s="60"/>
      <c r="C214" s="60">
        <v>0</v>
      </c>
      <c r="D214" s="62" t="s">
        <v>235</v>
      </c>
      <c r="E214" s="60">
        <v>0</v>
      </c>
      <c r="F214" s="60"/>
      <c r="G214" s="60"/>
      <c r="I214" s="22" t="s">
        <v>284</v>
      </c>
      <c r="J214" s="60"/>
      <c r="K214" s="60">
        <v>2</v>
      </c>
      <c r="L214" s="62" t="s">
        <v>258</v>
      </c>
      <c r="M214" s="60">
        <v>2</v>
      </c>
      <c r="N214" s="60"/>
      <c r="O214" s="22" t="s">
        <v>285</v>
      </c>
    </row>
    <row r="215" spans="1:7" ht="13.5">
      <c r="A215" s="60" t="s">
        <v>223</v>
      </c>
      <c r="B215" s="64">
        <f>IF(C214="","",(C214+C216))</f>
        <v>0</v>
      </c>
      <c r="C215" s="60">
        <v>4</v>
      </c>
      <c r="D215" s="60" t="s">
        <v>316</v>
      </c>
      <c r="E215" s="60">
        <v>3</v>
      </c>
      <c r="F215" s="64">
        <f>IF(E214="","",(E214+E216))</f>
        <v>0</v>
      </c>
      <c r="G215" s="60" t="str">
        <f>IF(F197="","",IF(B197&gt;F197,A197,IF(B197&lt;F197,G197)))</f>
        <v>アバンツァーレ</v>
      </c>
    </row>
    <row r="216" spans="1:15" ht="13.5">
      <c r="A216" s="60" t="s">
        <v>286</v>
      </c>
      <c r="B216" s="60"/>
      <c r="C216" s="60">
        <v>0</v>
      </c>
      <c r="D216" s="62" t="s">
        <v>235</v>
      </c>
      <c r="E216" s="60">
        <v>0</v>
      </c>
      <c r="F216" s="60"/>
      <c r="G216" s="60" t="s">
        <v>287</v>
      </c>
      <c r="I216" s="60"/>
      <c r="J216" s="60"/>
      <c r="K216" s="60">
        <v>0</v>
      </c>
      <c r="L216" s="62" t="s">
        <v>235</v>
      </c>
      <c r="M216" s="60">
        <v>0</v>
      </c>
      <c r="N216" s="60"/>
      <c r="O216" s="60"/>
    </row>
    <row r="217" spans="9:15" ht="13.5">
      <c r="I217" s="60" t="str">
        <f>IF(J205="","",IF(J205&gt;N205,I205,IF(J205&lt;N205,O205)))</f>
        <v>高岡北部</v>
      </c>
      <c r="J217" s="64">
        <f>IF(K216="","",(K216+K218))</f>
        <v>0</v>
      </c>
      <c r="K217" s="60">
        <v>2</v>
      </c>
      <c r="L217" s="60" t="s">
        <v>317</v>
      </c>
      <c r="M217" s="60">
        <v>4</v>
      </c>
      <c r="N217" s="64">
        <f>IF(M216="","",(M216+M218))</f>
        <v>0</v>
      </c>
      <c r="O217" s="60" t="str">
        <f>IF(J209&gt;N209,I209,IF(J209&lt;N209,O209))</f>
        <v>松本トレセン</v>
      </c>
    </row>
    <row r="218" spans="9:15" ht="13.5">
      <c r="I218" s="22" t="s">
        <v>288</v>
      </c>
      <c r="J218" s="60"/>
      <c r="K218" s="60">
        <v>0</v>
      </c>
      <c r="L218" s="62" t="s">
        <v>258</v>
      </c>
      <c r="M218" s="60">
        <v>0</v>
      </c>
      <c r="N218" s="60"/>
      <c r="O218" s="22" t="s">
        <v>289</v>
      </c>
    </row>
    <row r="220" spans="1:15" ht="13.5">
      <c r="A220" s="253" t="s">
        <v>320</v>
      </c>
      <c r="B220" s="253"/>
      <c r="C220" s="253"/>
      <c r="D220" s="253"/>
      <c r="E220" s="253"/>
      <c r="F220" s="253"/>
      <c r="G220" s="253"/>
      <c r="H220" s="253"/>
      <c r="I220" s="253"/>
      <c r="J220" s="253"/>
      <c r="K220" s="253"/>
      <c r="L220" s="253"/>
      <c r="M220" s="253"/>
      <c r="N220" s="253"/>
      <c r="O220" s="253"/>
    </row>
    <row r="221" spans="1:15" ht="13.5">
      <c r="A221" s="253" t="s">
        <v>290</v>
      </c>
      <c r="B221" s="253"/>
      <c r="C221" s="253"/>
      <c r="D221" s="253"/>
      <c r="E221" s="253"/>
      <c r="F221" s="253"/>
      <c r="G221" s="253"/>
      <c r="H221" s="253"/>
      <c r="I221" s="253"/>
      <c r="J221" s="253"/>
      <c r="K221" s="253"/>
      <c r="L221" s="253"/>
      <c r="M221" s="253"/>
      <c r="N221" s="253"/>
      <c r="O221" s="253"/>
    </row>
    <row r="222" spans="1:15" ht="17.25">
      <c r="A222" s="257" t="s">
        <v>227</v>
      </c>
      <c r="B222" s="258"/>
      <c r="C222" s="258"/>
      <c r="D222" s="259"/>
      <c r="E222" s="259"/>
      <c r="F222" s="2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1:15" ht="17.25">
      <c r="A223" s="254" t="s">
        <v>321</v>
      </c>
      <c r="B223" s="260"/>
      <c r="C223" s="260"/>
      <c r="D223" s="260"/>
      <c r="E223" s="260"/>
      <c r="F223" s="260"/>
      <c r="G223" s="260"/>
      <c r="H223" s="261"/>
      <c r="I223" s="262"/>
      <c r="J223" s="262"/>
      <c r="K223" s="262"/>
      <c r="L223" s="262"/>
      <c r="M223" s="262"/>
      <c r="N223" s="262"/>
      <c r="O223" s="262"/>
    </row>
    <row r="224" spans="1:15" ht="17.25">
      <c r="A224" s="254" t="s">
        <v>291</v>
      </c>
      <c r="B224" s="254"/>
      <c r="C224" s="254"/>
      <c r="D224" s="254"/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254"/>
    </row>
    <row r="225" spans="1:15" ht="14.25">
      <c r="A225" s="255" t="s">
        <v>231</v>
      </c>
      <c r="B225" s="256"/>
      <c r="C225" s="256"/>
      <c r="D225" s="256"/>
      <c r="E225" s="256"/>
      <c r="F225" s="256"/>
      <c r="G225" s="256"/>
      <c r="H225" s="256"/>
      <c r="I225" s="256"/>
      <c r="J225" s="256"/>
      <c r="K225" s="256"/>
      <c r="L225" s="256"/>
      <c r="M225" s="256"/>
      <c r="N225" s="256"/>
      <c r="O225" s="256"/>
    </row>
    <row r="226" spans="1:15" ht="14.25">
      <c r="A226" s="255" t="s">
        <v>322</v>
      </c>
      <c r="B226" s="256"/>
      <c r="C226" s="256"/>
      <c r="D226" s="256"/>
      <c r="E226" s="256"/>
      <c r="F226" s="256"/>
      <c r="G226" s="256"/>
      <c r="H226" s="256"/>
      <c r="I226" s="256"/>
      <c r="J226" s="256"/>
      <c r="K226" s="256"/>
      <c r="L226" s="256"/>
      <c r="M226" s="256"/>
      <c r="N226" s="256"/>
      <c r="O226" s="256"/>
    </row>
    <row r="227" spans="1:15" ht="14.25">
      <c r="A227" s="255" t="s">
        <v>230</v>
      </c>
      <c r="B227" s="256"/>
      <c r="C227" s="256"/>
      <c r="D227" s="256"/>
      <c r="E227" s="256"/>
      <c r="F227" s="256"/>
      <c r="G227" s="256"/>
      <c r="H227" s="256"/>
      <c r="I227" s="256"/>
      <c r="J227" s="256"/>
      <c r="K227" s="256"/>
      <c r="L227" s="256"/>
      <c r="M227" s="256"/>
      <c r="N227" s="256"/>
      <c r="O227" s="256"/>
    </row>
    <row r="228" spans="1:15" ht="17.25">
      <c r="A228" s="101" t="s">
        <v>233</v>
      </c>
      <c r="B228" s="66"/>
      <c r="C228" s="66"/>
      <c r="D228" s="66"/>
      <c r="E228" s="66"/>
      <c r="F228" s="66"/>
      <c r="G228" s="66"/>
      <c r="H228" s="66"/>
      <c r="I228" s="103" t="s">
        <v>30</v>
      </c>
      <c r="J228" s="66"/>
      <c r="K228" s="66"/>
      <c r="L228" s="66"/>
      <c r="M228" s="66"/>
      <c r="N228" s="66"/>
      <c r="O228" s="66"/>
    </row>
    <row r="229" spans="1:15" ht="17.25">
      <c r="A229" s="102" t="s">
        <v>253</v>
      </c>
      <c r="B229" s="66"/>
      <c r="C229" s="66"/>
      <c r="D229" s="66"/>
      <c r="E229" s="66"/>
      <c r="F229" s="66"/>
      <c r="G229" s="66"/>
      <c r="H229" s="66"/>
      <c r="I229" s="104" t="s">
        <v>292</v>
      </c>
      <c r="J229" s="66"/>
      <c r="K229" s="66"/>
      <c r="L229" s="66"/>
      <c r="M229" s="66"/>
      <c r="N229" s="66"/>
      <c r="O229" s="66"/>
    </row>
    <row r="230" spans="3:13" ht="13.5">
      <c r="C230" s="1">
        <v>0</v>
      </c>
      <c r="D230" s="1" t="s">
        <v>293</v>
      </c>
      <c r="E230" s="1">
        <v>2</v>
      </c>
      <c r="K230" s="1">
        <v>0</v>
      </c>
      <c r="L230" s="62" t="s">
        <v>293</v>
      </c>
      <c r="M230" s="1">
        <v>0</v>
      </c>
    </row>
    <row r="231" spans="1:15" ht="13.5">
      <c r="A231" s="60" t="str">
        <f>IF(B203&gt;F203,A203,IF(B203&lt;F203,G203))</f>
        <v>黒部下新川</v>
      </c>
      <c r="B231" s="64">
        <f>IF(C230="","",(C230+C232))</f>
        <v>0</v>
      </c>
      <c r="C231" s="60"/>
      <c r="D231" s="60"/>
      <c r="E231" s="60"/>
      <c r="F231" s="64">
        <f>IF(E230="","",(E230+E232))</f>
        <v>3</v>
      </c>
      <c r="G231" s="60" t="s">
        <v>201</v>
      </c>
      <c r="I231" s="60" t="s">
        <v>214</v>
      </c>
      <c r="J231" s="64">
        <f>IF(K230="","",(K230+K232))</f>
        <v>0</v>
      </c>
      <c r="K231" s="60"/>
      <c r="L231" s="60"/>
      <c r="M231" s="60"/>
      <c r="N231" s="64">
        <f>IF(M230="","",(M230+M232))</f>
        <v>1</v>
      </c>
      <c r="O231" s="60" t="str">
        <f>IF(J189="","",IF(J189&gt;N189,I189,IF(J189&lt;N189,O189)))</f>
        <v>富山南部</v>
      </c>
    </row>
    <row r="232" spans="1:15" ht="13.5">
      <c r="A232" s="60"/>
      <c r="B232" s="60"/>
      <c r="C232" s="64">
        <v>0</v>
      </c>
      <c r="D232" s="62" t="s">
        <v>300</v>
      </c>
      <c r="E232" s="60">
        <v>1</v>
      </c>
      <c r="F232" s="60"/>
      <c r="G232" s="60"/>
      <c r="I232" s="60"/>
      <c r="J232" s="60"/>
      <c r="K232" s="60">
        <v>0</v>
      </c>
      <c r="L232" s="62" t="s">
        <v>300</v>
      </c>
      <c r="M232" s="60">
        <v>1</v>
      </c>
      <c r="N232" s="60"/>
      <c r="O232" s="60"/>
    </row>
    <row r="233" spans="1:15" ht="13.5">
      <c r="A233" s="60"/>
      <c r="B233" s="60"/>
      <c r="C233" s="60"/>
      <c r="D233" s="60"/>
      <c r="E233" s="60"/>
      <c r="F233" s="60"/>
      <c r="G233" s="60"/>
      <c r="I233" s="60"/>
      <c r="J233" s="60"/>
      <c r="K233" s="60"/>
      <c r="L233" s="60"/>
      <c r="M233" s="60"/>
      <c r="N233" s="60"/>
      <c r="O233" s="60"/>
    </row>
    <row r="234" spans="1:15" ht="13.5">
      <c r="A234" s="60"/>
      <c r="B234" s="60"/>
      <c r="C234" s="60">
        <v>0</v>
      </c>
      <c r="D234" s="62" t="s">
        <v>300</v>
      </c>
      <c r="E234" s="60">
        <v>0</v>
      </c>
      <c r="F234" s="60"/>
      <c r="G234" s="60"/>
      <c r="I234" s="60"/>
      <c r="J234" s="60"/>
      <c r="K234" s="60"/>
      <c r="L234" s="62"/>
      <c r="M234" s="60"/>
      <c r="N234" s="60"/>
      <c r="O234" s="60"/>
    </row>
    <row r="235" spans="1:15" ht="13.5">
      <c r="A235" s="60" t="s">
        <v>199</v>
      </c>
      <c r="B235" s="64">
        <f>IF(C234="","",(C234+C236))</f>
        <v>1</v>
      </c>
      <c r="C235" s="60">
        <v>5</v>
      </c>
      <c r="D235" s="60" t="s">
        <v>361</v>
      </c>
      <c r="E235" s="60">
        <v>4</v>
      </c>
      <c r="F235" s="64">
        <f>IF(E234="","",(E234+E236))</f>
        <v>1</v>
      </c>
      <c r="G235" s="60" t="s">
        <v>223</v>
      </c>
      <c r="I235" s="60"/>
      <c r="J235" s="64"/>
      <c r="K235" s="60"/>
      <c r="L235" s="60"/>
      <c r="M235" s="60"/>
      <c r="N235" s="64"/>
      <c r="O235" s="60"/>
    </row>
    <row r="236" spans="1:15" ht="13.5">
      <c r="A236" s="60"/>
      <c r="B236" s="60"/>
      <c r="C236" s="60">
        <v>1</v>
      </c>
      <c r="D236" s="62" t="s">
        <v>235</v>
      </c>
      <c r="E236" s="60">
        <v>1</v>
      </c>
      <c r="F236" s="60"/>
      <c r="G236" s="60"/>
      <c r="I236" s="103" t="s">
        <v>31</v>
      </c>
      <c r="J236" s="60"/>
      <c r="K236" s="60"/>
      <c r="L236" s="62"/>
      <c r="M236" s="60"/>
      <c r="N236" s="60"/>
      <c r="O236" s="60"/>
    </row>
    <row r="237" spans="1:15" ht="13.5">
      <c r="A237" s="60"/>
      <c r="B237" s="60"/>
      <c r="C237" s="60"/>
      <c r="D237" s="62"/>
      <c r="E237" s="60"/>
      <c r="F237" s="60"/>
      <c r="G237" s="60"/>
      <c r="I237" s="105" t="s">
        <v>292</v>
      </c>
      <c r="J237" s="60"/>
      <c r="K237" s="60"/>
      <c r="L237" s="62"/>
      <c r="M237" s="60"/>
      <c r="N237" s="60"/>
      <c r="O237" s="60"/>
    </row>
    <row r="238" spans="1:15" ht="13.5">
      <c r="A238" s="105" t="s">
        <v>292</v>
      </c>
      <c r="B238" s="60"/>
      <c r="C238" s="60"/>
      <c r="D238" s="68"/>
      <c r="E238" s="60"/>
      <c r="F238" s="60"/>
      <c r="G238" s="60"/>
      <c r="I238" s="60"/>
      <c r="J238" s="60"/>
      <c r="K238" s="60"/>
      <c r="L238" s="60"/>
      <c r="M238" s="60"/>
      <c r="N238" s="60"/>
      <c r="O238" s="60"/>
    </row>
    <row r="239" spans="1:15" ht="13.5">
      <c r="A239" s="60"/>
      <c r="B239" s="60"/>
      <c r="C239" s="60">
        <v>0</v>
      </c>
      <c r="D239" s="62" t="s">
        <v>293</v>
      </c>
      <c r="E239" s="60">
        <v>0</v>
      </c>
      <c r="F239" s="60"/>
      <c r="G239" s="60"/>
      <c r="I239" s="60"/>
      <c r="J239" s="60"/>
      <c r="K239" s="60">
        <v>0</v>
      </c>
      <c r="L239" s="62" t="s">
        <v>293</v>
      </c>
      <c r="M239" s="60">
        <v>1</v>
      </c>
      <c r="N239" s="60"/>
      <c r="O239" s="60"/>
    </row>
    <row r="240" spans="1:15" ht="13.5">
      <c r="A240" s="60" t="s">
        <v>201</v>
      </c>
      <c r="B240" s="64"/>
      <c r="C240" s="60">
        <v>1</v>
      </c>
      <c r="D240" s="72" t="s">
        <v>363</v>
      </c>
      <c r="E240" s="60">
        <v>1</v>
      </c>
      <c r="F240" s="64"/>
      <c r="G240" s="60" t="s">
        <v>199</v>
      </c>
      <c r="I240" s="60" t="s">
        <v>192</v>
      </c>
      <c r="J240" s="64">
        <f>IF(K239="","",(K239+K241))</f>
        <v>0</v>
      </c>
      <c r="K240" s="60"/>
      <c r="L240" s="60"/>
      <c r="M240" s="60"/>
      <c r="N240" s="64">
        <f>IF(M239="","",(M239+M241))</f>
        <v>3</v>
      </c>
      <c r="O240" s="60" t="s">
        <v>186</v>
      </c>
    </row>
    <row r="241" spans="1:15" ht="13.5">
      <c r="A241" s="60"/>
      <c r="B241" s="60"/>
      <c r="C241" s="60">
        <v>0</v>
      </c>
      <c r="D241" s="72" t="s">
        <v>354</v>
      </c>
      <c r="E241" s="60">
        <v>0</v>
      </c>
      <c r="F241" s="60"/>
      <c r="G241" s="60"/>
      <c r="I241" s="60"/>
      <c r="J241" s="60"/>
      <c r="K241" s="60">
        <v>0</v>
      </c>
      <c r="L241" s="62" t="s">
        <v>300</v>
      </c>
      <c r="M241" s="60">
        <v>2</v>
      </c>
      <c r="N241" s="60"/>
      <c r="O241" s="60"/>
    </row>
    <row r="242" spans="1:15" ht="13.5">
      <c r="A242" s="252"/>
      <c r="B242" s="252"/>
      <c r="C242" s="60"/>
      <c r="D242" s="60"/>
      <c r="E242" s="60"/>
      <c r="F242" s="60"/>
      <c r="G242" s="60"/>
      <c r="I242" s="252"/>
      <c r="J242" s="252"/>
      <c r="K242" s="60"/>
      <c r="L242" s="60"/>
      <c r="M242" s="60"/>
      <c r="N242" s="60"/>
      <c r="O242" s="60"/>
    </row>
    <row r="243" spans="1:15" ht="24.75" customHeight="1">
      <c r="A243" s="266" t="s">
        <v>294</v>
      </c>
      <c r="B243" s="74"/>
      <c r="C243" s="73" t="s">
        <v>364</v>
      </c>
      <c r="D243" s="62"/>
      <c r="E243" s="60"/>
      <c r="F243" s="60"/>
      <c r="G243" s="73"/>
      <c r="H243" s="48"/>
      <c r="I243" s="48"/>
      <c r="J243" s="48"/>
      <c r="K243" s="48"/>
      <c r="L243" s="62"/>
      <c r="M243" s="60"/>
      <c r="N243" s="60"/>
      <c r="O243" s="60"/>
    </row>
    <row r="244" spans="1:15" ht="18" customHeight="1">
      <c r="A244" s="266"/>
      <c r="B244" s="74"/>
      <c r="C244" s="73" t="s">
        <v>365</v>
      </c>
      <c r="D244" s="62"/>
      <c r="E244" s="60"/>
      <c r="F244" s="60"/>
      <c r="G244" s="74"/>
      <c r="I244" s="60"/>
      <c r="J244" s="60"/>
      <c r="K244" s="60"/>
      <c r="L244" s="62"/>
      <c r="M244" s="60"/>
      <c r="N244" s="60"/>
      <c r="O244" s="60"/>
    </row>
    <row r="245" spans="1:15" ht="24.75" customHeight="1">
      <c r="A245" s="73"/>
      <c r="B245" s="75"/>
      <c r="C245" s="73" t="s">
        <v>366</v>
      </c>
      <c r="D245" s="60"/>
      <c r="E245" s="60"/>
      <c r="F245" s="64"/>
      <c r="G245" s="73"/>
      <c r="H245" s="48"/>
      <c r="I245" s="48"/>
      <c r="J245" s="48"/>
      <c r="K245" s="48"/>
      <c r="L245" s="60"/>
      <c r="M245" s="60"/>
      <c r="N245" s="64"/>
      <c r="O245" s="60"/>
    </row>
    <row r="246" spans="1:15" ht="18" customHeight="1">
      <c r="A246" s="73"/>
      <c r="B246" s="75"/>
      <c r="C246" s="74"/>
      <c r="D246" s="60"/>
      <c r="E246" s="60"/>
      <c r="F246" s="64"/>
      <c r="G246" s="74"/>
      <c r="I246" s="60"/>
      <c r="J246" s="64"/>
      <c r="K246" s="60"/>
      <c r="L246" s="60"/>
      <c r="M246" s="60"/>
      <c r="N246" s="64"/>
      <c r="O246" s="60"/>
    </row>
    <row r="247" spans="1:15" ht="24.75" customHeight="1">
      <c r="A247" s="73" t="s">
        <v>295</v>
      </c>
      <c r="B247" s="74"/>
      <c r="C247" s="73" t="s">
        <v>359</v>
      </c>
      <c r="D247" s="62"/>
      <c r="E247" s="60"/>
      <c r="F247" s="60"/>
      <c r="G247" s="73"/>
      <c r="I247" s="60"/>
      <c r="J247" s="60"/>
      <c r="K247" s="60"/>
      <c r="L247" s="62"/>
      <c r="M247" s="60"/>
      <c r="N247" s="60"/>
      <c r="O247" s="60"/>
    </row>
    <row r="248" spans="1:15" ht="24.75" customHeight="1">
      <c r="A248" s="73"/>
      <c r="B248" s="74"/>
      <c r="C248" s="73" t="s">
        <v>360</v>
      </c>
      <c r="D248" s="62"/>
      <c r="E248" s="60"/>
      <c r="F248" s="60"/>
      <c r="G248" s="73"/>
      <c r="I248" s="60"/>
      <c r="J248" s="60"/>
      <c r="K248" s="60"/>
      <c r="L248" s="62"/>
      <c r="M248" s="60"/>
      <c r="N248" s="60"/>
      <c r="O248" s="60"/>
    </row>
    <row r="249" spans="1:15" ht="18" customHeight="1">
      <c r="A249" s="73"/>
      <c r="B249" s="74"/>
      <c r="C249" s="74"/>
      <c r="D249" s="62"/>
      <c r="E249" s="60"/>
      <c r="F249" s="60"/>
      <c r="G249" s="74"/>
      <c r="I249" s="60"/>
      <c r="J249" s="60"/>
      <c r="K249" s="60"/>
      <c r="L249" s="62"/>
      <c r="M249" s="60"/>
      <c r="N249" s="60"/>
      <c r="O249" s="60"/>
    </row>
    <row r="250" spans="1:15" ht="24.75" customHeight="1">
      <c r="A250" s="73" t="s">
        <v>296</v>
      </c>
      <c r="B250" s="74"/>
      <c r="C250" s="74"/>
      <c r="D250" s="60"/>
      <c r="E250" s="60"/>
      <c r="F250" s="60"/>
      <c r="G250" s="73" t="s">
        <v>357</v>
      </c>
      <c r="I250" s="60"/>
      <c r="J250" s="60"/>
      <c r="K250" s="60"/>
      <c r="L250" s="60"/>
      <c r="M250" s="60"/>
      <c r="N250" s="60"/>
      <c r="O250" s="60"/>
    </row>
    <row r="251" spans="1:15" ht="18" customHeight="1">
      <c r="A251" s="73"/>
      <c r="B251" s="74"/>
      <c r="C251" s="74"/>
      <c r="D251" s="62"/>
      <c r="E251" s="60"/>
      <c r="F251" s="60"/>
      <c r="G251" s="74"/>
      <c r="I251" s="60"/>
      <c r="J251" s="60"/>
      <c r="K251" s="60"/>
      <c r="L251" s="62"/>
      <c r="M251" s="60"/>
      <c r="N251" s="60"/>
      <c r="O251" s="60"/>
    </row>
    <row r="252" spans="1:15" ht="24.75" customHeight="1">
      <c r="A252" s="73" t="s">
        <v>297</v>
      </c>
      <c r="B252" s="75"/>
      <c r="C252" s="74"/>
      <c r="D252" s="60"/>
      <c r="E252" s="60"/>
      <c r="F252" s="64"/>
      <c r="G252" s="73" t="s">
        <v>358</v>
      </c>
      <c r="I252" s="60"/>
      <c r="J252" s="64"/>
      <c r="K252" s="60"/>
      <c r="L252" s="60"/>
      <c r="M252" s="60"/>
      <c r="N252" s="64"/>
      <c r="O252" s="60"/>
    </row>
    <row r="253" spans="1:15" ht="13.5">
      <c r="A253" s="60"/>
      <c r="B253" s="60"/>
      <c r="C253" s="60"/>
      <c r="D253" s="62"/>
      <c r="E253" s="60"/>
      <c r="F253" s="60"/>
      <c r="G253" s="60"/>
      <c r="I253" s="60"/>
      <c r="J253" s="60"/>
      <c r="K253" s="60"/>
      <c r="L253" s="62"/>
      <c r="M253" s="60"/>
      <c r="N253" s="60"/>
      <c r="O253" s="60"/>
    </row>
    <row r="254" spans="1:15" ht="13.5">
      <c r="A254" s="253" t="s">
        <v>320</v>
      </c>
      <c r="B254" s="253"/>
      <c r="C254" s="253"/>
      <c r="D254" s="253"/>
      <c r="E254" s="253"/>
      <c r="F254" s="253"/>
      <c r="G254" s="253"/>
      <c r="H254" s="253"/>
      <c r="I254" s="253"/>
      <c r="J254" s="253"/>
      <c r="K254" s="253"/>
      <c r="L254" s="253"/>
      <c r="M254" s="253"/>
      <c r="N254" s="253"/>
      <c r="O254" s="253"/>
    </row>
    <row r="255" spans="1:15" ht="13.5">
      <c r="A255" s="253" t="s">
        <v>290</v>
      </c>
      <c r="B255" s="253"/>
      <c r="C255" s="253"/>
      <c r="D255" s="253"/>
      <c r="E255" s="253"/>
      <c r="F255" s="253"/>
      <c r="G255" s="253"/>
      <c r="H255" s="253"/>
      <c r="I255" s="253"/>
      <c r="J255" s="253"/>
      <c r="K255" s="253"/>
      <c r="L255" s="253"/>
      <c r="M255" s="253"/>
      <c r="N255" s="253"/>
      <c r="O255" s="253"/>
    </row>
    <row r="256" spans="1:15" ht="13.5">
      <c r="A256" s="60"/>
      <c r="B256" s="64"/>
      <c r="C256" s="60"/>
      <c r="D256" s="60"/>
      <c r="E256" s="60"/>
      <c r="F256" s="64"/>
      <c r="G256" s="60"/>
      <c r="I256" s="60"/>
      <c r="J256" s="64"/>
      <c r="K256" s="60"/>
      <c r="L256" s="60"/>
      <c r="M256" s="60"/>
      <c r="N256" s="64"/>
      <c r="O256" s="60"/>
    </row>
    <row r="257" spans="1:15" ht="13.5">
      <c r="A257" s="60"/>
      <c r="B257" s="60"/>
      <c r="C257" s="60"/>
      <c r="D257" s="62"/>
      <c r="E257" s="60"/>
      <c r="F257" s="60"/>
      <c r="G257" s="60"/>
      <c r="I257" s="60"/>
      <c r="J257" s="60"/>
      <c r="K257" s="60"/>
      <c r="L257" s="62"/>
      <c r="M257" s="60"/>
      <c r="N257" s="60"/>
      <c r="O257" s="60"/>
    </row>
    <row r="258" spans="1:15" ht="13.5">
      <c r="A258" s="60"/>
      <c r="B258" s="60"/>
      <c r="C258" s="60"/>
      <c r="D258" s="62"/>
      <c r="E258" s="60"/>
      <c r="F258" s="60"/>
      <c r="G258" s="60"/>
      <c r="I258" s="60"/>
      <c r="J258" s="60"/>
      <c r="K258" s="60"/>
      <c r="L258" s="62"/>
      <c r="M258" s="60"/>
      <c r="N258" s="60"/>
      <c r="O258" s="60"/>
    </row>
    <row r="260" spans="1:15" ht="13.5">
      <c r="A260" s="60"/>
      <c r="B260" s="60"/>
      <c r="C260" s="60"/>
      <c r="D260" s="62"/>
      <c r="E260" s="60"/>
      <c r="F260" s="60"/>
      <c r="G260" s="60"/>
      <c r="I260" s="60"/>
      <c r="J260" s="60"/>
      <c r="K260" s="60"/>
      <c r="L260" s="62"/>
      <c r="M260" s="60"/>
      <c r="N260" s="60"/>
      <c r="O260" s="60"/>
    </row>
    <row r="261" spans="1:15" ht="13.5">
      <c r="A261" s="60"/>
      <c r="B261" s="64"/>
      <c r="C261" s="60"/>
      <c r="D261" s="60"/>
      <c r="E261" s="60"/>
      <c r="F261" s="64"/>
      <c r="G261" s="60"/>
      <c r="I261" s="60"/>
      <c r="J261" s="64"/>
      <c r="K261" s="60"/>
      <c r="L261" s="60"/>
      <c r="M261" s="60"/>
      <c r="N261" s="64"/>
      <c r="O261" s="60"/>
    </row>
    <row r="262" spans="1:15" ht="13.5">
      <c r="A262" s="60"/>
      <c r="B262" s="60"/>
      <c r="C262" s="60"/>
      <c r="D262" s="62"/>
      <c r="E262" s="60"/>
      <c r="F262" s="60"/>
      <c r="G262" s="60"/>
      <c r="I262" s="60"/>
      <c r="J262" s="60"/>
      <c r="K262" s="60"/>
      <c r="L262" s="62"/>
      <c r="M262" s="60"/>
      <c r="N262" s="60"/>
      <c r="O262" s="60"/>
    </row>
    <row r="263" spans="1:15" ht="13.5">
      <c r="A263" s="60"/>
      <c r="B263" s="60"/>
      <c r="C263" s="60"/>
      <c r="D263" s="60"/>
      <c r="E263" s="60"/>
      <c r="F263" s="60"/>
      <c r="G263" s="60"/>
      <c r="I263" s="60"/>
      <c r="J263" s="60"/>
      <c r="K263" s="60"/>
      <c r="L263" s="60"/>
      <c r="M263" s="60"/>
      <c r="N263" s="60"/>
      <c r="O263" s="60"/>
    </row>
    <row r="264" spans="1:15" ht="13.5">
      <c r="A264" s="60"/>
      <c r="B264" s="60"/>
      <c r="C264" s="60"/>
      <c r="D264" s="62"/>
      <c r="E264" s="60"/>
      <c r="F264" s="60"/>
      <c r="G264" s="60"/>
      <c r="I264" s="60"/>
      <c r="J264" s="60"/>
      <c r="K264" s="60"/>
      <c r="L264" s="62"/>
      <c r="M264" s="60"/>
      <c r="N264" s="60"/>
      <c r="O264" s="60"/>
    </row>
    <row r="265" spans="1:15" ht="13.5">
      <c r="A265" s="60"/>
      <c r="B265" s="64"/>
      <c r="C265" s="60"/>
      <c r="D265" s="60"/>
      <c r="E265" s="60"/>
      <c r="F265" s="64"/>
      <c r="G265" s="60"/>
      <c r="I265" s="60"/>
      <c r="J265" s="64"/>
      <c r="K265" s="60"/>
      <c r="L265" s="60"/>
      <c r="M265" s="60"/>
      <c r="N265" s="64"/>
      <c r="O265" s="60"/>
    </row>
    <row r="266" spans="1:15" ht="13.5">
      <c r="A266" s="60"/>
      <c r="B266" s="60"/>
      <c r="C266" s="60"/>
      <c r="D266" s="62"/>
      <c r="E266" s="60"/>
      <c r="F266" s="60"/>
      <c r="G266" s="60"/>
      <c r="I266" s="60"/>
      <c r="J266" s="60"/>
      <c r="K266" s="60"/>
      <c r="L266" s="62"/>
      <c r="M266" s="60"/>
      <c r="N266" s="60"/>
      <c r="O266" s="60"/>
    </row>
    <row r="267" spans="1:15" ht="13.5">
      <c r="A267" s="60"/>
      <c r="B267" s="60"/>
      <c r="C267" s="60"/>
      <c r="D267" s="62"/>
      <c r="E267" s="60"/>
      <c r="F267" s="60"/>
      <c r="G267" s="60"/>
      <c r="I267" s="60"/>
      <c r="J267" s="60"/>
      <c r="K267" s="60"/>
      <c r="L267" s="62"/>
      <c r="M267" s="60"/>
      <c r="N267" s="60"/>
      <c r="O267" s="60"/>
    </row>
    <row r="268" spans="1:15" ht="13.5">
      <c r="A268" s="60"/>
      <c r="B268" s="60"/>
      <c r="C268" s="60"/>
      <c r="D268" s="62"/>
      <c r="E268" s="60"/>
      <c r="F268" s="60"/>
      <c r="G268" s="60"/>
      <c r="I268" s="60"/>
      <c r="J268" s="60"/>
      <c r="K268" s="60"/>
      <c r="L268" s="62"/>
      <c r="M268" s="60"/>
      <c r="N268" s="60"/>
      <c r="O268" s="60"/>
    </row>
    <row r="269" spans="1:15" ht="13.5">
      <c r="A269" s="60"/>
      <c r="B269" s="60"/>
      <c r="C269" s="60"/>
      <c r="D269" s="62"/>
      <c r="E269" s="60"/>
      <c r="F269" s="60"/>
      <c r="G269" s="60"/>
      <c r="I269" s="60"/>
      <c r="J269" s="60"/>
      <c r="K269" s="60"/>
      <c r="L269" s="62"/>
      <c r="M269" s="60"/>
      <c r="N269" s="60"/>
      <c r="O269" s="60"/>
    </row>
    <row r="270" spans="1:15" ht="13.5">
      <c r="A270" s="60"/>
      <c r="B270" s="60"/>
      <c r="C270" s="60"/>
      <c r="D270" s="62"/>
      <c r="E270" s="60"/>
      <c r="F270" s="60"/>
      <c r="G270" s="60"/>
      <c r="I270" s="60"/>
      <c r="J270" s="60"/>
      <c r="K270" s="60"/>
      <c r="L270" s="62"/>
      <c r="M270" s="60"/>
      <c r="N270" s="60"/>
      <c r="O270" s="60"/>
    </row>
    <row r="271" spans="1:15" ht="13.5">
      <c r="A271" s="60"/>
      <c r="B271" s="60"/>
      <c r="C271" s="60"/>
      <c r="D271" s="62"/>
      <c r="E271" s="60"/>
      <c r="F271" s="60"/>
      <c r="G271" s="60"/>
      <c r="I271" s="60"/>
      <c r="J271" s="60"/>
      <c r="K271" s="60"/>
      <c r="L271" s="62"/>
      <c r="M271" s="60"/>
      <c r="N271" s="60"/>
      <c r="O271" s="60"/>
    </row>
    <row r="272" spans="1:15" ht="13.5">
      <c r="A272" s="60"/>
      <c r="B272" s="60"/>
      <c r="C272" s="60"/>
      <c r="D272" s="62"/>
      <c r="E272" s="60"/>
      <c r="F272" s="60"/>
      <c r="G272" s="60"/>
      <c r="I272" s="60"/>
      <c r="J272" s="60"/>
      <c r="K272" s="60"/>
      <c r="L272" s="62"/>
      <c r="M272" s="60"/>
      <c r="N272" s="60"/>
      <c r="O272" s="60"/>
    </row>
    <row r="273" spans="1:15" ht="13.5">
      <c r="A273" s="60"/>
      <c r="B273" s="60"/>
      <c r="C273" s="60"/>
      <c r="D273" s="62"/>
      <c r="E273" s="60"/>
      <c r="F273" s="60"/>
      <c r="G273" s="60"/>
      <c r="I273" s="60"/>
      <c r="J273" s="60"/>
      <c r="K273" s="60"/>
      <c r="L273" s="62"/>
      <c r="M273" s="60"/>
      <c r="N273" s="60"/>
      <c r="O273" s="60"/>
    </row>
    <row r="274" spans="1:15" ht="13.5">
      <c r="A274" s="60"/>
      <c r="B274" s="60"/>
      <c r="C274" s="60"/>
      <c r="D274" s="62"/>
      <c r="E274" s="60"/>
      <c r="F274" s="60"/>
      <c r="G274" s="60"/>
      <c r="I274" s="60"/>
      <c r="J274" s="60"/>
      <c r="K274" s="60"/>
      <c r="L274" s="62"/>
      <c r="M274" s="60"/>
      <c r="N274" s="60"/>
      <c r="O274" s="60"/>
    </row>
    <row r="275" spans="1:15" ht="13.5">
      <c r="A275" s="60"/>
      <c r="B275" s="60"/>
      <c r="C275" s="60"/>
      <c r="D275" s="62"/>
      <c r="E275" s="60"/>
      <c r="F275" s="60"/>
      <c r="G275" s="60"/>
      <c r="I275" s="60"/>
      <c r="J275" s="60"/>
      <c r="K275" s="60"/>
      <c r="L275" s="62"/>
      <c r="M275" s="60"/>
      <c r="N275" s="60"/>
      <c r="O275" s="60"/>
    </row>
    <row r="276" spans="1:15" ht="13.5">
      <c r="A276" s="60"/>
      <c r="B276" s="60"/>
      <c r="C276" s="60"/>
      <c r="D276" s="62"/>
      <c r="E276" s="60"/>
      <c r="F276" s="60"/>
      <c r="G276" s="60"/>
      <c r="I276" s="60"/>
      <c r="J276" s="60"/>
      <c r="K276" s="60"/>
      <c r="L276" s="62"/>
      <c r="M276" s="60"/>
      <c r="N276" s="60"/>
      <c r="O276" s="60"/>
    </row>
    <row r="277" spans="1:15" ht="13.5">
      <c r="A277" s="60"/>
      <c r="B277" s="60"/>
      <c r="C277" s="60"/>
      <c r="D277" s="62"/>
      <c r="E277" s="60"/>
      <c r="F277" s="60"/>
      <c r="G277" s="60"/>
      <c r="I277" s="60"/>
      <c r="J277" s="60"/>
      <c r="K277" s="60"/>
      <c r="L277" s="62"/>
      <c r="M277" s="60"/>
      <c r="N277" s="60"/>
      <c r="O277" s="60"/>
    </row>
    <row r="278" spans="1:15" ht="13.5">
      <c r="A278" s="60"/>
      <c r="B278" s="60"/>
      <c r="C278" s="60"/>
      <c r="D278" s="62"/>
      <c r="E278" s="60"/>
      <c r="F278" s="60"/>
      <c r="G278" s="60"/>
      <c r="I278" s="60"/>
      <c r="J278" s="60"/>
      <c r="K278" s="60"/>
      <c r="L278" s="62"/>
      <c r="M278" s="60"/>
      <c r="N278" s="60"/>
      <c r="O278" s="60"/>
    </row>
  </sheetData>
  <mergeCells count="36">
    <mergeCell ref="A1:F1"/>
    <mergeCell ref="A2:O2"/>
    <mergeCell ref="A3:O3"/>
    <mergeCell ref="A4:O4"/>
    <mergeCell ref="A5:O5"/>
    <mergeCell ref="A6:O6"/>
    <mergeCell ref="A111:F111"/>
    <mergeCell ref="A112:O112"/>
    <mergeCell ref="A109:O109"/>
    <mergeCell ref="A110:O110"/>
    <mergeCell ref="A113:O113"/>
    <mergeCell ref="A114:O114"/>
    <mergeCell ref="P114:AD114"/>
    <mergeCell ref="A115:O115"/>
    <mergeCell ref="A116:O116"/>
    <mergeCell ref="P116:AD116"/>
    <mergeCell ref="P119:AD119"/>
    <mergeCell ref="A131:B131"/>
    <mergeCell ref="I131:J131"/>
    <mergeCell ref="A140:B140"/>
    <mergeCell ref="I140:K140"/>
    <mergeCell ref="A166:C166"/>
    <mergeCell ref="A175:D175"/>
    <mergeCell ref="A220:O220"/>
    <mergeCell ref="A221:O221"/>
    <mergeCell ref="A222:F222"/>
    <mergeCell ref="A223:O223"/>
    <mergeCell ref="A224:O224"/>
    <mergeCell ref="A225:O225"/>
    <mergeCell ref="A226:O226"/>
    <mergeCell ref="A227:O227"/>
    <mergeCell ref="A242:B242"/>
    <mergeCell ref="I242:J242"/>
    <mergeCell ref="A254:O254"/>
    <mergeCell ref="A255:O255"/>
    <mergeCell ref="A243:A244"/>
  </mergeCells>
  <dataValidations count="1">
    <dataValidation allowBlank="1" showInputMessage="1" showErrorMessage="1" imeMode="halfAlpha" sqref="C9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白樺ハイツ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支配人</dc:creator>
  <cp:keywords/>
  <dc:description/>
  <cp:lastModifiedBy>n-yama</cp:lastModifiedBy>
  <cp:lastPrinted>2006-08-14T01:33:01Z</cp:lastPrinted>
  <dcterms:created xsi:type="dcterms:W3CDTF">2002-03-26T07:09:38Z</dcterms:created>
  <dcterms:modified xsi:type="dcterms:W3CDTF">2006-08-16T04:34:11Z</dcterms:modified>
  <cp:category/>
  <cp:version/>
  <cp:contentType/>
  <cp:contentStatus/>
</cp:coreProperties>
</file>